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I:\17_財政\文書\回答･報告文書\【処理中】14 03月【財政状況資料集の作成及び提出について】(1回目)\【未済】令和07年度(令和06年度決算分)\⑨【未済】ホームページでの公開\"/>
    </mc:Choice>
  </mc:AlternateContent>
  <xr:revisionPtr revIDLastSave="0" documentId="13_ncr:1_{01300264-1078-4A0D-88F4-B15BDFB1BCF9}"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CO34" i="10"/>
  <c r="BW34" i="10"/>
  <c r="BW35" i="10" s="1"/>
  <c r="BW36" i="10" s="1"/>
  <c r="BW37" i="10" s="1"/>
  <c r="BW38" i="10" s="1"/>
  <c r="BW39" i="10" s="1"/>
  <c r="BW40" i="10" s="1"/>
  <c r="BW41" i="10" s="1"/>
  <c r="BW42" i="10" s="1"/>
  <c r="BW43" i="10" s="1"/>
  <c r="BE34" i="10"/>
  <c r="C34" i="10"/>
  <c r="U34" i="10" s="1"/>
  <c r="U35" i="10" s="1"/>
  <c r="U36" i="10" s="1"/>
  <c r="U37"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<sst xmlns="http://schemas.openxmlformats.org/spreadsheetml/2006/main" count="1128" uniqueCount="564">
  <si>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</si>
  <si>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</si>
  <si>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</si>
  <si>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</si>
  <si>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</si>
  <si>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</si>
  <si>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</si>
  <si>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</si>
  <si>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</si>
  <si>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</si>
  <si>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</si>
  <si>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</si>
  <si>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</si>
  <si>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</si>
  <si>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</si>
  <si>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</si>
  <si>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</si>
  <si>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</si>
  <si>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</si>
  <si>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</si>
  <si>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</si>
  <si>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</si>
  <si>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</si>
  <si>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</si>
  <si>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</si>
  <si>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</si>
  <si>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</si>
  <si>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</si>
  <si>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</si>
  <si>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</si>
  <si>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</si>
  <si>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</si>
  <si>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</si>
  <si>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</si>
  <si>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</si>
  <si>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</si>
  <si>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</si>
  <si>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</si>
  <si>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</si>
  <si>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</si>
  <si>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</si>
  <si>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</si>
  <si>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</si>
  <si>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</si>
  <si>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</si>
  <si>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</si>
  <si>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</si>
  <si>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</si>
  <si>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</si>
  <si>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</si>
  <si>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</si>
  <si>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</si>
  <si>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</si>
  <si>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</si>
  <si>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</si>
  <si>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</si>
  <si>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</si>
  <si>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</si>
  <si>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</si>
  <si>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</si>
  <si>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</si>
  <si>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</si>
  <si>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</si>
  <si>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</si>
  <si>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</si>
  <si>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</si>
  <si>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</si>
  <si>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</si>
  <si>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</si>
  <si>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</si>
  <si>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</si>
  <si>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</si>
  <si>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</si>
  <si>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</si>
  <si>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</si>
  <si>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</si>
  <si>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</si>
  <si>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</si>
  <si>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</si>
  <si>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</si>
  <si>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</si>
  <si>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</si>
  <si>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</si>
  <si>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</si>
  <si>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</si>
  <si>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</si>
  <si>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</si>
  <si>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</si>
  <si>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</si>
  <si>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</si>
  <si>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</si>
  <si>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</si>
  <si>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</si>
  <si>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</si>
  <si>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鳴沢村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</si>
  <si>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</si>
  <si>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</si>
  <si>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</si>
  <si>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</si>
  <si>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</si>
  <si>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</si>
  <si>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</si>
  <si>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</si>
  <si>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</si>
  <si>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</si>
  <si>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</si>
  <si>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</si>
  <si>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</si>
  <si>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</si>
  <si>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</si>
  <si>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</si>
  <si>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</si>
  <si>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</si>
  <si>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</si>
  <si>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</si>
  <si>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</si>
  <si>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</si>
  <si>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</si>
  <si>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</si>
  <si>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</si>
  <si>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</si>
  <si>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</si>
  <si>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</si>
  <si>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</si>
  <si>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</si>
  <si>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</si>
  <si>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</si>
  <si>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</si>
  <si>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</si>
  <si>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</si>
  <si>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</si>
  <si>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</si>
  <si>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</si>
  <si>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</si>
  <si>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</si>
  <si>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</si>
  <si>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</si>
  <si>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</si>
  <si>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</si>
  <si>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</si>
  <si>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</si>
  <si>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</si>
  <si>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</si>
  <si>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</si>
  <si>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</si>
  <si>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</si>
  <si>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</si>
  <si>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</si>
  <si>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</si>
  <si>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</si>
  <si>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</si>
  <si>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</si>
  <si>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</si>
  <si>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</si>
  <si>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</si>
  <si>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</si>
  <si>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</si>
  <si>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</si>
  <si>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</si>
  <si>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</si>
  <si>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</si>
  <si>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</si>
  <si>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</si>
  <si>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</si>
  <si>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</si>
  <si>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</si>
  <si>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</si>
  <si>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</si>
  <si>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</si>
  <si>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</si>
  <si>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</si>
  <si>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</si>
  <si>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</si>
  <si>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</si>
  <si>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</si>
  <si>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</si>
  <si>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</si>
  <si>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</si>
  <si>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</si>
  <si>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</si>
  <si>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</si>
  <si>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</si>
  <si>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</si>
  <si>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</si>
  <si>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</si>
  <si>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</si>
  <si>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</si>
  <si>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</si>
  <si>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</si>
  <si>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</si>
  <si>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</si>
  <si>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</si>
  <si>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</si>
  <si>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</si>
  <si>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</si>
  <si>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</si>
  <si>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</si>
  <si>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</si>
  <si>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</si>
  <si>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</si>
  <si>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</si>
  <si>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</si>
  <si>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</si>
  <si>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山梨県鳴沢村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</si>
  <si>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</si>
  <si>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</si>
  <si>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</si>
  <si>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</si>
  <si>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</si>
  <si>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</si>
  <si>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</si>
  <si>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</si>
  <si>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</si>
  <si>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</si>
  <si>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</si>
  <si>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</si>
  <si>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</si>
  <si>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</si>
  <si>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</si>
  <si>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</si>
  <si>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</si>
  <si>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</si>
  <si>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</si>
  <si>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</si>
  <si>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</si>
  <si>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</si>
  <si>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</si>
  <si>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</si>
  <si>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</si>
  <si>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</si>
  <si>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</si>
  <si>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</si>
  <si>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</si>
  <si>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</si>
  <si>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</si>
  <si>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</si>
  <si>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</si>
  <si>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</si>
  <si>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</si>
  <si>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</si>
  <si>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</si>
  <si>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</si>
  <si>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</si>
  <si>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</si>
  <si>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</si>
  <si>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</si>
  <si>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</si>
  <si>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</si>
  <si>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</si>
  <si>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</si>
  <si>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</si>
  <si>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</si>
  <si>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</si>
  <si>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</si>
  <si>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</si>
  <si>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</si>
  <si>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</si>
  <si>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</si>
  <si>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</si>
  <si>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</si>
  <si>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</si>
  <si>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</si>
  <si>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</si>
  <si>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</si>
  <si>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</si>
  <si>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</si>
  <si>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</si>
  <si>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</si>
  <si>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</si>
  <si>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</si>
  <si>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</si>
  <si>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</si>
  <si>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</si>
  <si>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</si>
  <si>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</si>
  <si>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</si>
  <si>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</si>
  <si>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</si>
  <si>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</si>
  <si>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</si>
  <si>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</si>
  <si>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</si>
  <si>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</si>
  <si>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</si>
  <si>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</si>
  <si>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</si>
  <si>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</si>
  <si>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</si>
  <si>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</si>
  <si>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</si>
  <si>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</si>
  <si>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</si>
  <si>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</si>
  <si>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</si>
  <si>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</si>
  <si>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</si>
  <si>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</si>
  <si>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</si>
  <si>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</si>
  <si>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</si>
  <si>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</si>
  <si>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</si>
  <si>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</si>
  <si>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</si>
  <si>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</si>
  <si>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</si>
  <si>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</si>
  <si>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</si>
  <si>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</si>
  <si>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</si>
  <si>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</si>
  <si>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</si>
  <si>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</si>
  <si>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</si>
  <si>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</si>
  <si>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</si>
  <si>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</si>
  <si>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</si>
  <si>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</si>
  <si>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</si>
  <si>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</si>
  <si>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</si>
  <si>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</si>
  <si>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</si>
  <si>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</si>
  <si>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</si>
  <si>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</si>
  <si>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</si>
  <si>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</si>
  <si>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</si>
  <si>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</si>
  <si>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</si>
  <si>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</si>
  <si>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</si>
  <si>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</si>
  <si>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</si>
  <si>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</si>
  <si>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</si>
  <si>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</si>
  <si>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</si>
  <si>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</si>
  <si>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</si>
  <si>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</si>
  <si>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</si>
  <si>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</si>
  <si>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</si>
  <si>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</si>
  <si>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</si>
  <si>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</si>
  <si>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</si>
  <si>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</si>
  <si>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</si>
  <si>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</si>
  <si>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</si>
  <si>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山梨県鳴沢村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</si>
  <si>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</si>
  <si>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</si>
  <si>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</si>
  <si>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</si>
  <si>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</si>
  <si>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</si>
  <si>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</si>
  <si>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</si>
  <si>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</si>
  <si>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</si>
  <si>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</si>
  <si>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</si>
  <si>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</si>
  <si>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</si>
  <si>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</si>
  <si>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</si>
  <si>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</si>
  <si>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</si>
  <si>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</si>
  <si>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</si>
  <si>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</si>
  <si>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</si>
  <si>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</si>
  <si>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</si>
  <si>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</si>
  <si>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</si>
  <si>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</si>
  <si>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</si>
  <si>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</si>
  <si>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</si>
  <si>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</si>
  <si>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</si>
  <si>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</si>
  <si>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</si>
  <si>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</si>
  <si>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</si>
  <si>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介護予防支援事業特別会計</t>
    <phoneticPr fontId="5"/>
  </si>
  <si>
    <t>簡易水道事業会計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</si>
  <si>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</si>
  <si>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</si>
  <si>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</si>
  <si>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</si>
  <si>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</si>
  <si>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</si>
  <si>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</si>
  <si>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</si>
  <si>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</si>
  <si>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</si>
  <si>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</si>
  <si>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</si>
  <si>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</si>
  <si>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</si>
  <si>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</si>
  <si>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</si>
  <si>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</si>
  <si>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</si>
  <si>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</si>
  <si>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</si>
  <si>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</si>
  <si>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</si>
  <si>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</si>
  <si>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</si>
  <si>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</si>
  <si>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</si>
  <si>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</si>
  <si>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</si>
  <si>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</si>
  <si>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</si>
  <si>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</si>
  <si>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</si>
  <si>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</si>
  <si>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</si>
  <si>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</si>
  <si>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</si>
  <si>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</si>
  <si>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</si>
  <si>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</si>
  <si>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</si>
  <si>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</si>
  <si>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</si>
  <si>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</si>
  <si>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</si>
  <si>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</si>
  <si>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</si>
  <si>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</si>
  <si>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</si>
  <si>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</si>
  <si>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</si>
  <si>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</si>
  <si>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</si>
  <si>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</si>
  <si>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</si>
  <si>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</si>
  <si>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</si>
  <si>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</si>
  <si>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</si>
  <si>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</si>
  <si>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</si>
  <si>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</si>
  <si>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</si>
  <si>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</si>
  <si>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</si>
  <si>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</si>
  <si>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</si>
  <si>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</si>
  <si>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</si>
  <si>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</si>
  <si>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</si>
  <si>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</si>
  <si>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</si>
  <si>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</si>
  <si>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</si>
  <si>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</si>
  <si>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</si>
  <si>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</si>
  <si>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</si>
  <si>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</si>
  <si>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</si>
  <si>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</si>
  <si>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</si>
  <si>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</si>
  <si>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</si>
  <si>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</si>
  <si>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</si>
  <si>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</si>
  <si>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</si>
  <si>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</si>
  <si>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</si>
  <si>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</si>
  <si>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</si>
  <si>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</si>
  <si>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</si>
  <si>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</si>
  <si>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</si>
  <si>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</si>
  <si>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</si>
  <si>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</si>
  <si>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</si>
  <si>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</si>
  <si>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</si>
  <si>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</si>
  <si>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</si>
  <si>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</si>
  <si>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</si>
  <si>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</si>
  <si>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</si>
  <si>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</si>
  <si>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</si>
  <si>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</si>
  <si>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</si>
  <si>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</si>
  <si>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</si>
  <si>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</si>
  <si>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</si>
  <si>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</si>
  <si>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</si>
  <si>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</si>
  <si>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</si>
  <si>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</si>
  <si>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</si>
  <si>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</si>
  <si>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</si>
  <si>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</si>
  <si>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</si>
  <si>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</si>
  <si>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</si>
  <si>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</si>
  <si>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</si>
  <si>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</si>
  <si>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</si>
  <si>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</si>
  <si>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</si>
  <si>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</si>
  <si>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</si>
  <si>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12.58</t>
  </si>
  <si>
    <t>▲ 4.00</t>
  </si>
  <si>
    <t>一般会計</t>
  </si>
  <si>
    <t>簡易水道事業会計</t>
  </si>
  <si>
    <t>国民健康保険特別会計</t>
  </si>
  <si>
    <t>介護保険特別会計</t>
  </si>
  <si>
    <t>後期高齢者医療特別会計</t>
  </si>
  <si>
    <t>介護予防支援事業特別会計</t>
  </si>
  <si>
    <t>その他会計（赤字）</t>
  </si>
  <si>
    <t>その他会計（黒字）</t>
  </si>
  <si>
    <t>R02</t>
    <phoneticPr fontId="5"/>
  </si>
  <si>
    <t>R03</t>
    <phoneticPr fontId="5"/>
  </si>
  <si>
    <t>R04</t>
    <phoneticPr fontId="5"/>
  </si>
  <si>
    <t>R05</t>
    <phoneticPr fontId="5"/>
  </si>
  <si>
    <t>R06</t>
    <phoneticPr fontId="5"/>
  </si>
  <si>
    <t>-</t>
    <phoneticPr fontId="2"/>
  </si>
  <si>
    <t>富士五湖広域行政事務組合（一般会計）</t>
    <rPh sb="13" eb="15">
      <t>イッパン</t>
    </rPh>
    <rPh sb="15" eb="17">
      <t>カイケイ</t>
    </rPh>
    <phoneticPr fontId="5"/>
  </si>
  <si>
    <t>富士五湖広域行政事務組合（富士五湖聖苑特別会計）</t>
    <rPh sb="13" eb="17">
      <t>フジゴコ</t>
    </rPh>
    <rPh sb="17" eb="18">
      <t>セイ</t>
    </rPh>
    <rPh sb="18" eb="19">
      <t>エン</t>
    </rPh>
    <rPh sb="19" eb="21">
      <t>トクベツ</t>
    </rPh>
    <rPh sb="21" eb="23">
      <t>カイケイ</t>
    </rPh>
    <phoneticPr fontId="5"/>
  </si>
  <si>
    <t>河口湖南中学校組合（一般会計）</t>
    <rPh sb="0" eb="2">
      <t>カワグチ</t>
    </rPh>
    <rPh sb="2" eb="3">
      <t>コ</t>
    </rPh>
    <rPh sb="3" eb="4">
      <t>ミナミ</t>
    </rPh>
    <rPh sb="4" eb="7">
      <t>チュウガッコウ</t>
    </rPh>
    <rPh sb="7" eb="9">
      <t>クミアイ</t>
    </rPh>
    <phoneticPr fontId="5"/>
  </si>
  <si>
    <t>山梨県市町村総合事務組合　一般会計</t>
    <rPh sb="13" eb="15">
      <t>イッパン</t>
    </rPh>
    <rPh sb="15" eb="17">
      <t>カイケイ</t>
    </rPh>
    <phoneticPr fontId="5"/>
  </si>
  <si>
    <t>山梨県市町村総合事務組合　行政手続きの電子化事業及び会館管理・研修事業特別会計</t>
    <rPh sb="13" eb="15">
      <t>ギョウセイ</t>
    </rPh>
    <rPh sb="15" eb="17">
      <t>テツヅ</t>
    </rPh>
    <rPh sb="19" eb="22">
      <t>デンシカ</t>
    </rPh>
    <rPh sb="22" eb="24">
      <t>ジギョウ</t>
    </rPh>
    <rPh sb="24" eb="25">
      <t>オヨ</t>
    </rPh>
    <rPh sb="26" eb="28">
      <t>カイカン</t>
    </rPh>
    <rPh sb="28" eb="30">
      <t>カンリ</t>
    </rPh>
    <rPh sb="31" eb="33">
      <t>ケンシュウ</t>
    </rPh>
    <rPh sb="33" eb="35">
      <t>ジギョウ</t>
    </rPh>
    <rPh sb="35" eb="37">
      <t>トクベツ</t>
    </rPh>
    <rPh sb="37" eb="39">
      <t>カイケイ</t>
    </rPh>
    <phoneticPr fontId="5"/>
  </si>
  <si>
    <t>山梨県市町村総合事務組合　一般廃棄物最終処分場事業特別会計</t>
  </si>
  <si>
    <t>山梨県市町村総合事務組合　入札参加資格審査事業特別会計</t>
    <rPh sb="13" eb="15">
      <t>ニュウサツ</t>
    </rPh>
    <rPh sb="15" eb="17">
      <t>サンカ</t>
    </rPh>
    <rPh sb="17" eb="19">
      <t>シカク</t>
    </rPh>
    <rPh sb="19" eb="21">
      <t>シンサ</t>
    </rPh>
    <rPh sb="21" eb="23">
      <t>ジギョウ</t>
    </rPh>
    <rPh sb="23" eb="25">
      <t>トクベツ</t>
    </rPh>
    <rPh sb="25" eb="27">
      <t>カイケイ</t>
    </rPh>
    <phoneticPr fontId="5"/>
  </si>
  <si>
    <t>山梨県市町村総合事務組合　交通災害共済事業特別会計</t>
    <rPh sb="13" eb="15">
      <t>コウツウ</t>
    </rPh>
    <rPh sb="15" eb="17">
      <t>サイガイ</t>
    </rPh>
    <rPh sb="17" eb="19">
      <t>キョウサイ</t>
    </rPh>
    <rPh sb="19" eb="21">
      <t>ジギョウ</t>
    </rPh>
    <rPh sb="21" eb="23">
      <t>トクベツ</t>
    </rPh>
    <rPh sb="23" eb="25">
      <t>カイケイ</t>
    </rPh>
    <phoneticPr fontId="5"/>
  </si>
  <si>
    <t>青木が原ごみ処理組合</t>
  </si>
  <si>
    <t>青木ヶ原衛生センター</t>
  </si>
  <si>
    <t>山梨県後期高齢者医療広域連合　一般会計</t>
  </si>
  <si>
    <t>山梨県後期高齢者医療広域連合　後期高齢者医療特別会計</t>
  </si>
  <si>
    <t>鳴沢・富士河口湖恩賜県有財産保護組合</t>
  </si>
  <si>
    <t>富士・東部広域環境事務組合</t>
    <rPh sb="0" eb="2">
      <t>フジ</t>
    </rPh>
    <rPh sb="3" eb="5">
      <t>トウブ</t>
    </rPh>
    <rPh sb="5" eb="7">
      <t>コウイキ</t>
    </rPh>
    <rPh sb="7" eb="9">
      <t>カンキョウ</t>
    </rPh>
    <rPh sb="9" eb="11">
      <t>ジム</t>
    </rPh>
    <rPh sb="11" eb="13">
      <t>クミアイ</t>
    </rPh>
    <phoneticPr fontId="38"/>
  </si>
  <si>
    <t>公共施設建設基金</t>
    <rPh sb="0" eb="2">
      <t>コウキョウ</t>
    </rPh>
    <rPh sb="2" eb="4">
      <t>シセツ</t>
    </rPh>
    <rPh sb="4" eb="6">
      <t>ケンセツ</t>
    </rPh>
    <rPh sb="6" eb="8">
      <t>キキン</t>
    </rPh>
    <phoneticPr fontId="12"/>
  </si>
  <si>
    <t>公共施設修繕基金</t>
    <rPh sb="0" eb="2">
      <t>コウキョウ</t>
    </rPh>
    <rPh sb="2" eb="4">
      <t>シセツ</t>
    </rPh>
    <rPh sb="4" eb="6">
      <t>シュウゼン</t>
    </rPh>
    <rPh sb="6" eb="8">
      <t>キキン</t>
    </rPh>
    <phoneticPr fontId="12"/>
  </si>
  <si>
    <t>地域福祉基金</t>
    <rPh sb="0" eb="2">
      <t>チイキ</t>
    </rPh>
    <rPh sb="2" eb="4">
      <t>フクシ</t>
    </rPh>
    <rPh sb="4" eb="6">
      <t>キキン</t>
    </rPh>
    <phoneticPr fontId="12"/>
  </si>
  <si>
    <t>ふるさと応援寄附基金</t>
  </si>
  <si>
    <t>国際交流基金</t>
    <rPh sb="0" eb="2">
      <t>コクサイ</t>
    </rPh>
    <rPh sb="2" eb="4">
      <t>コウリュウ</t>
    </rPh>
    <rPh sb="4" eb="6">
      <t>キキン</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</si>
</sst>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263613</c:v>
                </c:pt>
                <c:pt idx="1">
                  <c:v>362690</c:v>
                </c:pt>
                <c:pt idx="2">
                  <c:v>296093</c:v>
                </c:pt>
                <c:pt idx="3">
                  <c:v>308655</c:v>
                </c:pt>
                <c:pt idx="4">
                  <c:v>325476</c:v>
                </c:pt>
              </c:numCache>
            </c:numRef>
          </c:val>
          <c:smooth val="0"/>
          <c:extLst>
            <c:ext xmlns:c16="http://schemas.microsoft.com/office/drawing/2014/chart" uri="{C3380CC4-5D6E-409C-BE32-E72D297353CC}">
              <c16:uniqueId val="{00000000-6281-4D37-8EE2-36F0A533160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90603</c:v>
                </c:pt>
                <c:pt idx="1">
                  <c:v>69325</c:v>
                </c:pt>
                <c:pt idx="2">
                  <c:v>47547</c:v>
                </c:pt>
                <c:pt idx="3">
                  <c:v>115644</c:v>
                </c:pt>
                <c:pt idx="4">
                  <c:v>102234</c:v>
                </c:pt>
              </c:numCache>
            </c:numRef>
          </c:val>
          <c:smooth val="0"/>
          <c:extLst>
            <c:ext xmlns:c16="http://schemas.microsoft.com/office/drawing/2014/chart" uri="{C3380CC4-5D6E-409C-BE32-E72D297353CC}">
              <c16:uniqueId val="{00000001-6281-4D37-8EE2-36F0A533160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13</c:v>
                </c:pt>
                <c:pt idx="1">
                  <c:v>7.7</c:v>
                </c:pt>
                <c:pt idx="2">
                  <c:v>9.8699999999999992</c:v>
                </c:pt>
                <c:pt idx="3">
                  <c:v>19.96</c:v>
                </c:pt>
                <c:pt idx="4">
                  <c:v>21.64</c:v>
                </c:pt>
              </c:numCache>
            </c:numRef>
          </c:val>
          <c:extLst>
            <c:ext xmlns:c16="http://schemas.microsoft.com/office/drawing/2014/chart" uri="{C3380CC4-5D6E-409C-BE32-E72D297353CC}">
              <c16:uniqueId val="{00000000-4B48-4288-9C2A-3451E9607AA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77.77</c:v>
                </c:pt>
                <c:pt idx="1">
                  <c:v>70.19</c:v>
                </c:pt>
                <c:pt idx="2">
                  <c:v>71.77</c:v>
                </c:pt>
                <c:pt idx="3">
                  <c:v>70.680000000000007</c:v>
                </c:pt>
                <c:pt idx="4">
                  <c:v>68.150000000000006</c:v>
                </c:pt>
              </c:numCache>
            </c:numRef>
          </c:val>
          <c:extLst>
            <c:ext xmlns:c16="http://schemas.microsoft.com/office/drawing/2014/chart" uri="{C3380CC4-5D6E-409C-BE32-E72D297353CC}">
              <c16:uniqueId val="{00000001-4B48-4288-9C2A-3451E9607AA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-12.58</c:v>
                </c:pt>
                <c:pt idx="1">
                  <c:v>-4</c:v>
                </c:pt>
                <c:pt idx="2">
                  <c:v>2.02</c:v>
                </c:pt>
                <c:pt idx="3">
                  <c:v>10.28</c:v>
                </c:pt>
                <c:pt idx="4">
                  <c:v>2.4</c:v>
                </c:pt>
              </c:numCache>
            </c:numRef>
          </c:val>
          <c:smooth val="0"/>
          <c:extLst>
            <c:ext xmlns:c16="http://schemas.microsoft.com/office/drawing/2014/chart" uri="{C3380CC4-5D6E-409C-BE32-E72D297353CC}">
              <c16:uniqueId val="{00000002-4B48-4288-9C2A-3451E9607AA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0.03</c:v>
                </c:pt>
                <c:pt idx="2">
                  <c:v>#N/A</c:v>
                </c:pt>
                <c:pt idx="3">
                  <c:v>0.05</c:v>
                </c:pt>
                <c:pt idx="4">
                  <c:v>#N/A</c:v>
                </c:pt>
                <c:pt idx="5">
                  <c:v>0.05</c:v>
                </c:pt>
                <c:pt idx="6">
                  <c:v>#N/A</c:v>
                </c:pt>
                <c:pt idx="7">
                  <c:v>2.77</c:v>
                </c:pt>
                <c:pt idx="8">
                  <c:v>0</c:v>
                </c:pt>
                <c:pt idx="9">
                  <c:v>0</c:v>
                </c:pt>
              </c:numCache>
            </c:numRef>
          </c:val>
          <c:extLst>
            <c:ext xmlns:c16="http://schemas.microsoft.com/office/drawing/2014/chart" uri="{C3380CC4-5D6E-409C-BE32-E72D297353CC}">
              <c16:uniqueId val="{00000000-2598-452B-9E83-87C96A8C742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598-452B-9E83-87C96A8C742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598-452B-9E83-87C96A8C742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598-452B-9E83-87C96A8C742C}"/>
            </c:ext>
          </c:extLst>
        </c:ser>
        <c:ser>
          <c:idx val="4"/>
          <c:order val="4"/>
          <c:tx>
            <c:strRef>
              <c:f>データシート!$A$31</c:f>
              <c:strCache>
                <c:ptCount val="1"/>
                <c:pt idx="0">
                  <c:v>介護予防支援事業特別会計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2598-452B-9E83-87C96A8C742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2598-452B-9E83-87C96A8C742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1.1399999999999999</c:v>
                </c:pt>
                <c:pt idx="2">
                  <c:v>#N/A</c:v>
                </c:pt>
                <c:pt idx="3">
                  <c:v>1.1299999999999999</c:v>
                </c:pt>
                <c:pt idx="4">
                  <c:v>#N/A</c:v>
                </c:pt>
                <c:pt idx="5">
                  <c:v>3.29</c:v>
                </c:pt>
                <c:pt idx="6">
                  <c:v>#N/A</c:v>
                </c:pt>
                <c:pt idx="7">
                  <c:v>1.1000000000000001</c:v>
                </c:pt>
                <c:pt idx="8">
                  <c:v>#N/A</c:v>
                </c:pt>
                <c:pt idx="9">
                  <c:v>0.74</c:v>
                </c:pt>
              </c:numCache>
            </c:numRef>
          </c:val>
          <c:extLst>
            <c:ext xmlns:c16="http://schemas.microsoft.com/office/drawing/2014/chart" uri="{C3380CC4-5D6E-409C-BE32-E72D297353CC}">
              <c16:uniqueId val="{00000006-2598-452B-9E83-87C96A8C742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1.57</c:v>
                </c:pt>
                <c:pt idx="2">
                  <c:v>#N/A</c:v>
                </c:pt>
                <c:pt idx="3">
                  <c:v>1.82</c:v>
                </c:pt>
                <c:pt idx="4">
                  <c:v>#N/A</c:v>
                </c:pt>
                <c:pt idx="5">
                  <c:v>0.84</c:v>
                </c:pt>
                <c:pt idx="6">
                  <c:v>#N/A</c:v>
                </c:pt>
                <c:pt idx="7">
                  <c:v>1.02</c:v>
                </c:pt>
                <c:pt idx="8">
                  <c:v>#N/A</c:v>
                </c:pt>
                <c:pt idx="9">
                  <c:v>0.83</c:v>
                </c:pt>
              </c:numCache>
            </c:numRef>
          </c:val>
          <c:extLst>
            <c:ext xmlns:c16="http://schemas.microsoft.com/office/drawing/2014/chart" uri="{C3380CC4-5D6E-409C-BE32-E72D297353CC}">
              <c16:uniqueId val="{00000007-2598-452B-9E83-87C96A8C742C}"/>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2.06</c:v>
                </c:pt>
              </c:numCache>
            </c:numRef>
          </c:val>
          <c:extLst>
            <c:ext xmlns:c16="http://schemas.microsoft.com/office/drawing/2014/chart" uri="{C3380CC4-5D6E-409C-BE32-E72D297353CC}">
              <c16:uniqueId val="{00000008-2598-452B-9E83-87C96A8C742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12.99</c:v>
                </c:pt>
                <c:pt idx="2">
                  <c:v>#N/A</c:v>
                </c:pt>
                <c:pt idx="3">
                  <c:v>7.69</c:v>
                </c:pt>
                <c:pt idx="4">
                  <c:v>#N/A</c:v>
                </c:pt>
                <c:pt idx="5">
                  <c:v>9.86</c:v>
                </c:pt>
                <c:pt idx="6">
                  <c:v>#N/A</c:v>
                </c:pt>
                <c:pt idx="7">
                  <c:v>19.96</c:v>
                </c:pt>
                <c:pt idx="8">
                  <c:v>#N/A</c:v>
                </c:pt>
                <c:pt idx="9">
                  <c:v>21.63</c:v>
                </c:pt>
              </c:numCache>
            </c:numRef>
          </c:val>
          <c:extLst>
            <c:ext xmlns:c16="http://schemas.microsoft.com/office/drawing/2014/chart" uri="{C3380CC4-5D6E-409C-BE32-E72D297353CC}">
              <c16:uniqueId val="{00000009-2598-452B-9E83-87C96A8C742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140</c:v>
                </c:pt>
                <c:pt idx="5">
                  <c:v>145</c:v>
                </c:pt>
                <c:pt idx="8">
                  <c:v>146</c:v>
                </c:pt>
                <c:pt idx="11">
                  <c:v>137</c:v>
                </c:pt>
                <c:pt idx="14">
                  <c:v>132</c:v>
                </c:pt>
              </c:numCache>
            </c:numRef>
          </c:val>
          <c:extLst>
            <c:ext xmlns:c16="http://schemas.microsoft.com/office/drawing/2014/chart" uri="{C3380CC4-5D6E-409C-BE32-E72D297353CC}">
              <c16:uniqueId val="{00000000-0A26-4F3F-A846-0A0C67EA663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A26-4F3F-A846-0A0C67EA663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7</c:v>
                </c:pt>
                <c:pt idx="3">
                  <c:v>7</c:v>
                </c:pt>
                <c:pt idx="6">
                  <c:v>7</c:v>
                </c:pt>
                <c:pt idx="9">
                  <c:v>7</c:v>
                </c:pt>
                <c:pt idx="12">
                  <c:v>2</c:v>
                </c:pt>
              </c:numCache>
            </c:numRef>
          </c:val>
          <c:extLst>
            <c:ext xmlns:c16="http://schemas.microsoft.com/office/drawing/2014/chart" uri="{C3380CC4-5D6E-409C-BE32-E72D297353CC}">
              <c16:uniqueId val="{00000002-0A26-4F3F-A846-0A0C67EA663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22</c:v>
                </c:pt>
                <c:pt idx="3">
                  <c:v>27</c:v>
                </c:pt>
                <c:pt idx="6">
                  <c:v>27</c:v>
                </c:pt>
                <c:pt idx="9">
                  <c:v>19</c:v>
                </c:pt>
                <c:pt idx="12">
                  <c:v>22</c:v>
                </c:pt>
              </c:numCache>
            </c:numRef>
          </c:val>
          <c:extLst>
            <c:ext xmlns:c16="http://schemas.microsoft.com/office/drawing/2014/chart" uri="{C3380CC4-5D6E-409C-BE32-E72D297353CC}">
              <c16:uniqueId val="{00000003-0A26-4F3F-A846-0A0C67EA663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0</c:v>
                </c:pt>
                <c:pt idx="9">
                  <c:v>0</c:v>
                </c:pt>
                <c:pt idx="12">
                  <c:v>3</c:v>
                </c:pt>
              </c:numCache>
            </c:numRef>
          </c:val>
          <c:extLst>
            <c:ext xmlns:c16="http://schemas.microsoft.com/office/drawing/2014/chart" uri="{C3380CC4-5D6E-409C-BE32-E72D297353CC}">
              <c16:uniqueId val="{00000004-0A26-4F3F-A846-0A0C67EA663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A26-4F3F-A846-0A0C67EA663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A26-4F3F-A846-0A0C67EA663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77</c:v>
                </c:pt>
                <c:pt idx="3">
                  <c:v>77</c:v>
                </c:pt>
                <c:pt idx="6">
                  <c:v>79</c:v>
                </c:pt>
                <c:pt idx="9">
                  <c:v>62</c:v>
                </c:pt>
                <c:pt idx="12">
                  <c:v>47</c:v>
                </c:pt>
              </c:numCache>
            </c:numRef>
          </c:val>
          <c:extLst>
            <c:ext xmlns:c16="http://schemas.microsoft.com/office/drawing/2014/chart" uri="{C3380CC4-5D6E-409C-BE32-E72D297353CC}">
              <c16:uniqueId val="{00000007-0A26-4F3F-A846-0A0C67EA663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-34</c:v>
                </c:pt>
                <c:pt idx="2">
                  <c:v>#N/A</c:v>
                </c:pt>
                <c:pt idx="3">
                  <c:v>#N/A</c:v>
                </c:pt>
                <c:pt idx="4">
                  <c:v>-34</c:v>
                </c:pt>
                <c:pt idx="5">
                  <c:v>#N/A</c:v>
                </c:pt>
                <c:pt idx="6">
                  <c:v>#N/A</c:v>
                </c:pt>
                <c:pt idx="7">
                  <c:v>-33</c:v>
                </c:pt>
                <c:pt idx="8">
                  <c:v>#N/A</c:v>
                </c:pt>
                <c:pt idx="9">
                  <c:v>#N/A</c:v>
                </c:pt>
                <c:pt idx="10">
                  <c:v>-49</c:v>
                </c:pt>
                <c:pt idx="11">
                  <c:v>#N/A</c:v>
                </c:pt>
                <c:pt idx="12">
                  <c:v>#N/A</c:v>
                </c:pt>
                <c:pt idx="13">
                  <c:v>-58</c:v>
                </c:pt>
                <c:pt idx="14">
                  <c:v>#N/A</c:v>
                </c:pt>
              </c:numCache>
            </c:numRef>
          </c:val>
          <c:smooth val="0"/>
          <c:extLst>
            <c:ext xmlns:c16="http://schemas.microsoft.com/office/drawing/2014/chart" uri="{C3380CC4-5D6E-409C-BE32-E72D297353CC}">
              <c16:uniqueId val="{00000008-0A26-4F3F-A846-0A0C67EA663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1632</c:v>
                </c:pt>
                <c:pt idx="5">
                  <c:v>1586</c:v>
                </c:pt>
                <c:pt idx="8">
                  <c:v>1483</c:v>
                </c:pt>
                <c:pt idx="11">
                  <c:v>1474</c:v>
                </c:pt>
                <c:pt idx="14">
                  <c:v>1334</c:v>
                </c:pt>
              </c:numCache>
            </c:numRef>
          </c:val>
          <c:extLst>
            <c:ext xmlns:c16="http://schemas.microsoft.com/office/drawing/2014/chart" uri="{C3380CC4-5D6E-409C-BE32-E72D297353CC}">
              <c16:uniqueId val="{00000000-A67C-421D-A548-B1B3597108D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67C-421D-A548-B1B3597108D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3631</c:v>
                </c:pt>
                <c:pt idx="5">
                  <c:v>4212</c:v>
                </c:pt>
                <c:pt idx="8">
                  <c:v>4327</c:v>
                </c:pt>
                <c:pt idx="11">
                  <c:v>4392</c:v>
                </c:pt>
                <c:pt idx="14">
                  <c:v>4603</c:v>
                </c:pt>
              </c:numCache>
            </c:numRef>
          </c:val>
          <c:extLst>
            <c:ext xmlns:c16="http://schemas.microsoft.com/office/drawing/2014/chart" uri="{C3380CC4-5D6E-409C-BE32-E72D297353CC}">
              <c16:uniqueId val="{00000002-A67C-421D-A548-B1B3597108D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67C-421D-A548-B1B3597108D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67C-421D-A548-B1B3597108D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67C-421D-A548-B1B3597108D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305</c:v>
                </c:pt>
                <c:pt idx="3">
                  <c:v>276</c:v>
                </c:pt>
                <c:pt idx="6">
                  <c:v>280</c:v>
                </c:pt>
                <c:pt idx="9">
                  <c:v>246</c:v>
                </c:pt>
                <c:pt idx="12">
                  <c:v>233</c:v>
                </c:pt>
              </c:numCache>
            </c:numRef>
          </c:val>
          <c:extLst>
            <c:ext xmlns:c16="http://schemas.microsoft.com/office/drawing/2014/chart" uri="{C3380CC4-5D6E-409C-BE32-E72D297353CC}">
              <c16:uniqueId val="{00000006-A67C-421D-A548-B1B3597108D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156</c:v>
                </c:pt>
                <c:pt idx="3">
                  <c:v>159</c:v>
                </c:pt>
                <c:pt idx="6">
                  <c:v>193</c:v>
                </c:pt>
                <c:pt idx="9">
                  <c:v>182</c:v>
                </c:pt>
                <c:pt idx="12">
                  <c:v>173</c:v>
                </c:pt>
              </c:numCache>
            </c:numRef>
          </c:val>
          <c:extLst>
            <c:ext xmlns:c16="http://schemas.microsoft.com/office/drawing/2014/chart" uri="{C3380CC4-5D6E-409C-BE32-E72D297353CC}">
              <c16:uniqueId val="{00000007-A67C-421D-A548-B1B3597108D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0</c:v>
                </c:pt>
                <c:pt idx="3">
                  <c:v>0</c:v>
                </c:pt>
                <c:pt idx="6">
                  <c:v>6</c:v>
                </c:pt>
                <c:pt idx="9">
                  <c:v>6</c:v>
                </c:pt>
                <c:pt idx="12">
                  <c:v>6</c:v>
                </c:pt>
              </c:numCache>
            </c:numRef>
          </c:val>
          <c:extLst>
            <c:ext xmlns:c16="http://schemas.microsoft.com/office/drawing/2014/chart" uri="{C3380CC4-5D6E-409C-BE32-E72D297353CC}">
              <c16:uniqueId val="{00000008-A67C-421D-A548-B1B3597108D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36</c:v>
                </c:pt>
                <c:pt idx="3">
                  <c:v>29</c:v>
                </c:pt>
                <c:pt idx="6">
                  <c:v>22</c:v>
                </c:pt>
                <c:pt idx="9">
                  <c:v>15</c:v>
                </c:pt>
                <c:pt idx="12">
                  <c:v>13</c:v>
                </c:pt>
              </c:numCache>
            </c:numRef>
          </c:val>
          <c:extLst>
            <c:ext xmlns:c16="http://schemas.microsoft.com/office/drawing/2014/chart" uri="{C3380CC4-5D6E-409C-BE32-E72D297353CC}">
              <c16:uniqueId val="{00000009-A67C-421D-A548-B1B3597108D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300</c:v>
                </c:pt>
                <c:pt idx="3">
                  <c:v>224</c:v>
                </c:pt>
                <c:pt idx="6">
                  <c:v>148</c:v>
                </c:pt>
                <c:pt idx="9">
                  <c:v>210</c:v>
                </c:pt>
                <c:pt idx="12">
                  <c:v>226</c:v>
                </c:pt>
              </c:numCache>
            </c:numRef>
          </c:val>
          <c:extLst>
            <c:ext xmlns:c16="http://schemas.microsoft.com/office/drawing/2014/chart" uri="{C3380CC4-5D6E-409C-BE32-E72D297353CC}">
              <c16:uniqueId val="{0000000A-A67C-421D-A548-B1B3597108D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67C-421D-A548-B1B3597108D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1190</c:v>
                </c:pt>
                <c:pt idx="1">
                  <c:v>1190</c:v>
                </c:pt>
                <c:pt idx="2">
                  <c:v>1190</c:v>
                </c:pt>
              </c:numCache>
            </c:numRef>
          </c:val>
          <c:extLst>
            <c:ext xmlns:c16="http://schemas.microsoft.com/office/drawing/2014/chart" uri="{C3380CC4-5D6E-409C-BE32-E72D297353CC}">
              <c16:uniqueId val="{00000000-9A11-45C1-B08B-B70FB273F8B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61</c:v>
                </c:pt>
                <c:pt idx="1">
                  <c:v>61</c:v>
                </c:pt>
                <c:pt idx="2">
                  <c:v>61</c:v>
                </c:pt>
              </c:numCache>
            </c:numRef>
          </c:val>
          <c:extLst>
            <c:ext xmlns:c16="http://schemas.microsoft.com/office/drawing/2014/chart" uri="{C3380CC4-5D6E-409C-BE32-E72D297353CC}">
              <c16:uniqueId val="{00000001-9A11-45C1-B08B-B70FB273F8B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2858</c:v>
                </c:pt>
                <c:pt idx="1">
                  <c:v>2926</c:v>
                </c:pt>
                <c:pt idx="2">
                  <c:v>3161</c:v>
                </c:pt>
              </c:numCache>
            </c:numRef>
          </c:val>
          <c:extLst>
            <c:ext xmlns:c16="http://schemas.microsoft.com/office/drawing/2014/chart" uri="{C3380CC4-5D6E-409C-BE32-E72D297353CC}">
              <c16:uniqueId val="{00000002-9A11-45C1-B08B-B70FB273F8B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山梨県鳴沢村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元利償還額等（Ａ）の</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63.5</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％を占める元利償還金は、対前年度比</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15,320</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千円の減となった。これは、平成</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25.26.30</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年度に借り入れた緊急防災・減災事業債が完済したためである。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また、組合等が起こした地方債の元利償還金に対する負担金等の内訳は、河口湖南中学校組合が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13,488</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千円、富士五湖広域行政事務組合が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7,521</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千円、富士・東部広域環境事務組合が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96</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千円、債務負担行為に基づく支出額は山梨赤十字病院が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2,432</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今後、元利償還金については近年借り入れた緊急防災・減災事業債や学校教育施設等整備事業債の償還を行っていくことなどから、算入公債費等の増加が見込まれる。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該当なし。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山梨県鳴沢村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将来負担額</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を充当可能財源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が上回っているため、将来負担比率計算式中の分子はマイナス数値となる。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将来負担額</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34.7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％が地方債現在高で、</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35.8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％が職員の退職手当負担見込額となっている。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また、充当可能財源等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77.5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％が充当可能基金である。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将来的に老朽化した施設の更新等に多額の費用が掛かることが予測され、事業実施の際に、基金の取り崩しや起債による財源確保を求められることが想定されることから、引き続き財政健全化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山梨県鳴沢村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年度末の基金残高は、普通会計で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百万円の増加となっている。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これは、公共施設建設基金で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百万円、公共施設修繕基金で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百万円、ふるさと応援寄附基金で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千百万円増加したことなどが主な</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要因である。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毎年度末の余剰金を、新庁舎建設に備え、公共施設建設基金へ積み立てると共に、将来の施設老朽化対策費用に充てるため、公共施設修繕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へ積み立てを予定している。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・公共施設建設基金</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公共施設建設に要する財源。</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・公共施設修繕基金</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公用又は公共用に供する施設の修繕に係る財源。</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住民が主体となって行う福祉活動を活発化するための財源。</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・ふるさと応援寄附基金</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ふるさと納税を財源とした基金で、寄付者の希望使途事業へ充当する。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・国際交流基金</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外国との交流を図り、将来を担う青少年をはじめ、村民に国際交流の機会を提供し、国際化に即した地域社会の発展のための              </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財源。</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・ふるさと創生基金</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自ら考え自ら行う地域づくり事業の資金。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・森林環境贈与税基金</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森林環境贈与税を財源として森林の整備促進に必要な事業へ充当する。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年度は、公共施設建設基金へ</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千万円、公共施設修繕基金へ</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百万円、ふるさと応援寄附基金へ</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千万円、森林環境譲与税基金へ　　　　　　　　</a:t>
          </a:r>
          <a:endPar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百万円積立てたことにより増加。</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年度は、公共施設建設基金へ</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百万円、公共施設修繕基金へ</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百万円、ふるさと応援寄附基金へ</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千百万円、森林環境譲与</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税基金へ</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百万円積み立てたことにより増加。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・公共施設建設基金</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新庁舎建設に備えて積み立てていく予定。</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・公共施設修繕基金</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将来の施設老朽化対策費用に充てるため積み立てていく予定。</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・ふるさと応援寄附基金</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ふるさと納税の希望使途を参考に、各事業の財源として充当していく予定。</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・森林環境譲与税基金</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民有林の間伐や森林整備の事業へ充当していく予定。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年度末の基金残高は、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千万円となっており、前年度と同額となっている。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利子分の積み立てのみとなっている。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基金の使途の明確化を図るために、財政調整基金を取り崩して個々の特定目的基金に積み立てていくことを予定している。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毎年、利子分のみの積み立てを行っており、大きな変動はない。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従来から起債による借り入れをあまり行わないため、地方債残高は類似団体より大幅に少ない。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地方債償還の財源は、毎年一般財源から償還しており、特に取り崩す必要もないことから変動はない見込み。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山梨県鳴沢村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3,058
3,013
89.58
2,942,149
2,521,316
377,939
1,746,772
225,665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前年度から</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増減はなし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の平均と比較すると数値は良好であるが、村の基幹税である固定資産税のうち土地の下落傾向は続いており、今後も基準財政収入額の増加は見込めない状況であり、地方税の徴収強化等の取組を通じて財政基盤の強化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6096</xdr:rowOff>
    </xdr:from>
    <xdr:to>
      <xdr:col>23</xdr:col>
      <xdr:colOff>133350</xdr:colOff>
      <xdr:row>42</xdr:row>
      <xdr:rowOff>6096</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2069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55135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42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148590</xdr:rowOff>
    </xdr:from>
    <xdr:to>
      <xdr:col>19</xdr:col>
      <xdr:colOff>133350</xdr:colOff>
      <xdr:row>42</xdr:row>
      <xdr:rowOff>6096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17804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17289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561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119634</xdr:rowOff>
    </xdr:from>
    <xdr:to>
      <xdr:col>15</xdr:col>
      <xdr:colOff>82550</xdr:colOff>
      <xdr:row>41</xdr:row>
      <xdr:rowOff>148590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14908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159783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81026</xdr:rowOff>
    </xdr:from>
    <xdr:to>
      <xdr:col>11</xdr:col>
      <xdr:colOff>31750</xdr:colOff>
      <xdr:row>41</xdr:row>
      <xdr:rowOff>119634</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11047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150131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5842</xdr:rowOff>
    </xdr:from>
    <xdr:to>
      <xdr:col>7</xdr:col>
      <xdr:colOff>31750</xdr:colOff>
      <xdr:row>43</xdr:row>
      <xdr:rowOff>107442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37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92219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46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126746</xdr:rowOff>
    </xdr:from>
    <xdr:to>
      <xdr:col>23</xdr:col>
      <xdr:colOff>184150</xdr:colOff>
      <xdr:row>42</xdr:row>
      <xdr:rowOff>56896</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143273</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0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126746</xdr:rowOff>
    </xdr:from>
    <xdr:to>
      <xdr:col>19</xdr:col>
      <xdr:colOff>184150</xdr:colOff>
      <xdr:row>42</xdr:row>
      <xdr:rowOff>56896</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67073</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692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97790</xdr:rowOff>
    </xdr:from>
    <xdr:to>
      <xdr:col>15</xdr:col>
      <xdr:colOff>133350</xdr:colOff>
      <xdr:row>42</xdr:row>
      <xdr:rowOff>27940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38117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68834</xdr:rowOff>
    </xdr:from>
    <xdr:to>
      <xdr:col>11</xdr:col>
      <xdr:colOff>82550</xdr:colOff>
      <xdr:row>41</xdr:row>
      <xdr:rowOff>170434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9161</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30226</xdr:rowOff>
    </xdr:from>
    <xdr:to>
      <xdr:col>7</xdr:col>
      <xdr:colOff>31750</xdr:colOff>
      <xdr:row>41</xdr:row>
      <xdr:rowOff>131826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142003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経常収支比率については、前年度と比較して全体で</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　　　　　　　　　　　　　　　　　　　　　　　　　　　経常一般財源を見ると、前年度より地方税が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516</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万円、地方交付税が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5,075</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千円増加し、経常一般財源全体では、</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7,560</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経常的な歳出を性質別に見ると、人件費、物件費、扶助費が増加している。物件費については前年度と比べ</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3,340</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万円の増加となっており、物価高騰による人件費等の増により委託料が増加したことによるものである。経常的な歳出が全体で、</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5,882</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今後も、さらなる事務事業の見直しを進め、すべての事務事業の優先度を再点検し、優先度の低い事務事業の廃止・縮小の検討を行い、財政が硬直化しないように努める。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56515</xdr:rowOff>
    </xdr:from>
    <xdr:to>
      <xdr:col>23</xdr:col>
      <xdr:colOff>133350</xdr:colOff>
      <xdr:row>62</xdr:row>
      <xdr:rowOff>60537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686415"/>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41609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42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48471</xdr:rowOff>
    </xdr:from>
    <xdr:to>
      <xdr:col>19</xdr:col>
      <xdr:colOff>133350</xdr:colOff>
      <xdr:row>62</xdr:row>
      <xdr:rowOff>56515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678371"/>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137812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3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135467</xdr:rowOff>
    </xdr:from>
    <xdr:to>
      <xdr:col>15</xdr:col>
      <xdr:colOff>82550</xdr:colOff>
      <xdr:row>62</xdr:row>
      <xdr:rowOff>48471</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593917"/>
          <a:ext cx="889000" cy="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87541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88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135467</xdr:rowOff>
    </xdr:from>
    <xdr:to>
      <xdr:col>11</xdr:col>
      <xdr:colOff>31750</xdr:colOff>
      <xdr:row>62</xdr:row>
      <xdr:rowOff>132927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593917"/>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23195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9207</xdr:rowOff>
    </xdr:from>
    <xdr:to>
      <xdr:col>7</xdr:col>
      <xdr:colOff>31750</xdr:colOff>
      <xdr:row>63</xdr:row>
      <xdr:rowOff>110807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95584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8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9737</xdr:rowOff>
    </xdr:from>
    <xdr:to>
      <xdr:col>23</xdr:col>
      <xdr:colOff>184150</xdr:colOff>
      <xdr:row>62</xdr:row>
      <xdr:rowOff>111337</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26264</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48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5715</xdr:rowOff>
    </xdr:from>
    <xdr:to>
      <xdr:col>19</xdr:col>
      <xdr:colOff>184150</xdr:colOff>
      <xdr:row>62</xdr:row>
      <xdr:rowOff>107315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117492</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404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169121</xdr:rowOff>
    </xdr:from>
    <xdr:to>
      <xdr:col>15</xdr:col>
      <xdr:colOff>133350</xdr:colOff>
      <xdr:row>62</xdr:row>
      <xdr:rowOff>99271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6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109448</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39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84667</xdr:rowOff>
    </xdr:from>
    <xdr:to>
      <xdr:col>11</xdr:col>
      <xdr:colOff>82550</xdr:colOff>
      <xdr:row>62</xdr:row>
      <xdr:rowOff>14817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24994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82127</xdr:rowOff>
    </xdr:from>
    <xdr:to>
      <xdr:col>7</xdr:col>
      <xdr:colOff>31750</xdr:colOff>
      <xdr:row>63</xdr:row>
      <xdr:rowOff>12277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22454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[347,224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35,746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5,746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％）の増、物件費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4,513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％）の増となった。人件費の増については、新たに会計年度職員に勤勉手当を支給したことや、給与改定などによるものである。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類似団体の平均と比較して良好であり、引き続き抑制に努める。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38483</xdr:rowOff>
    </xdr:from>
    <xdr:to>
      <xdr:col>23</xdr:col>
      <xdr:colOff>133350</xdr:colOff>
      <xdr:row>81</xdr:row>
      <xdr:rowOff>52859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3925933"/>
          <a:ext cx="838200" cy="1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94575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82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34469</xdr:rowOff>
    </xdr:from>
    <xdr:to>
      <xdr:col>19</xdr:col>
      <xdr:colOff>133350</xdr:colOff>
      <xdr:row>81</xdr:row>
      <xdr:rowOff>38483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921919"/>
          <a:ext cx="889000" cy="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15454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7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30752</xdr:rowOff>
    </xdr:from>
    <xdr:to>
      <xdr:col>15</xdr:col>
      <xdr:colOff>82550</xdr:colOff>
      <xdr:row>81</xdr:row>
      <xdr:rowOff>34469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18202"/>
          <a:ext cx="889000" cy="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59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26338</xdr:rowOff>
    </xdr:from>
    <xdr:to>
      <xdr:col>11</xdr:col>
      <xdr:colOff>31750</xdr:colOff>
      <xdr:row>81</xdr:row>
      <xdr:rowOff>30752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13788"/>
          <a:ext cx="889000" cy="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152001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30873</xdr:rowOff>
    </xdr:from>
    <xdr:to>
      <xdr:col>7</xdr:col>
      <xdr:colOff>31750</xdr:colOff>
      <xdr:row>81</xdr:row>
      <xdr:rowOff>132473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1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117250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0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2059</xdr:rowOff>
    </xdr:from>
    <xdr:to>
      <xdr:col>23</xdr:col>
      <xdr:colOff>184150</xdr:colOff>
      <xdr:row>81</xdr:row>
      <xdr:rowOff>103659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88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94786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1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159133</xdr:rowOff>
    </xdr:from>
    <xdr:to>
      <xdr:col>19</xdr:col>
      <xdr:colOff>184150</xdr:colOff>
      <xdr:row>81</xdr:row>
      <xdr:rowOff>89283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87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99460</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644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155119</xdr:rowOff>
    </xdr:from>
    <xdr:to>
      <xdr:col>15</xdr:col>
      <xdr:colOff>133350</xdr:colOff>
      <xdr:row>81</xdr:row>
      <xdr:rowOff>85269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87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95446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639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151402</xdr:rowOff>
    </xdr:from>
    <xdr:to>
      <xdr:col>11</xdr:col>
      <xdr:colOff>82550</xdr:colOff>
      <xdr:row>81</xdr:row>
      <xdr:rowOff>81552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86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91729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3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146988</xdr:rowOff>
    </xdr:from>
    <xdr:to>
      <xdr:col>7</xdr:col>
      <xdr:colOff>31750</xdr:colOff>
      <xdr:row>81</xdr:row>
      <xdr:rowOff>77138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6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87315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31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今年度は減少したが、近年、類似団体平均を上回っている傾向が続いている。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今後も引き続き、計画的な職員採用等により、年齢構成の不均等が解消されるように努めるなどして、給与の適正化を図る。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113664</xdr:rowOff>
    </xdr:from>
    <xdr:to>
      <xdr:col>81</xdr:col>
      <xdr:colOff>44450</xdr:colOff>
      <xdr:row>86</xdr:row>
      <xdr:rowOff>155893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4858364"/>
          <a:ext cx="838200" cy="4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53040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797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155893</xdr:rowOff>
    </xdr:from>
    <xdr:to>
      <xdr:col>77</xdr:col>
      <xdr:colOff>44450</xdr:colOff>
      <xdr:row>87</xdr:row>
      <xdr:rowOff>8573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90059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156545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558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161925</xdr:rowOff>
    </xdr:from>
    <xdr:to>
      <xdr:col>72</xdr:col>
      <xdr:colOff>203200</xdr:colOff>
      <xdr:row>87</xdr:row>
      <xdr:rowOff>8573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906625"/>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21290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161925</xdr:rowOff>
    </xdr:from>
    <xdr:to>
      <xdr:col>68</xdr:col>
      <xdr:colOff>152400</xdr:colOff>
      <xdr:row>87</xdr:row>
      <xdr:rowOff>74930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4906625"/>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27322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117157</xdr:rowOff>
    </xdr:from>
    <xdr:to>
      <xdr:col>64</xdr:col>
      <xdr:colOff>152400</xdr:colOff>
      <xdr:row>87</xdr:row>
      <xdr:rowOff>47307</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86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57484</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63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62864</xdr:rowOff>
    </xdr:from>
    <xdr:to>
      <xdr:col>81</xdr:col>
      <xdr:colOff>95250</xdr:colOff>
      <xdr:row>86</xdr:row>
      <xdr:rowOff>164464</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80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79391</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65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105093</xdr:rowOff>
    </xdr:from>
    <xdr:to>
      <xdr:col>77</xdr:col>
      <xdr:colOff>95250</xdr:colOff>
      <xdr:row>87</xdr:row>
      <xdr:rowOff>35243</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84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20020</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936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129223</xdr:rowOff>
    </xdr:from>
    <xdr:to>
      <xdr:col>73</xdr:col>
      <xdr:colOff>44450</xdr:colOff>
      <xdr:row>87</xdr:row>
      <xdr:rowOff>59373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87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44150</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960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111125</xdr:rowOff>
    </xdr:from>
    <xdr:to>
      <xdr:col>68</xdr:col>
      <xdr:colOff>203200</xdr:colOff>
      <xdr:row>87</xdr:row>
      <xdr:rowOff>41275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24130</xdr:rowOff>
    </xdr:from>
    <xdr:to>
      <xdr:col>64</xdr:col>
      <xdr:colOff>152400</xdr:colOff>
      <xdr:row>87</xdr:row>
      <xdr:rowOff>125730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110507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502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人増加した。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従来から類似団体の平均と比較して少ない職員数となっている。　　　　　</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分権や少子高齢化・ＩＴ化・国際化の進展など行政を取り巻く社会環境の急激な変化により、住民のニーズにあった施策の必要性が求められている中、業務量は増加傾向であるが、一層の人材育成を推進し、職員個々の資質向上を図ることにより最低限の職員で、より良いサービスを提供できるようにし、職員数の抑制を図っていく必要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今後も定員管理の適正化については定員適正化計画により、的確に必要人員を見定めながら運用していく。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168251</xdr:rowOff>
    </xdr:from>
    <xdr:to>
      <xdr:col>81</xdr:col>
      <xdr:colOff>44450</xdr:colOff>
      <xdr:row>59</xdr:row>
      <xdr:rowOff>1742</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112351"/>
          <a:ext cx="838200" cy="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40681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1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162161</xdr:rowOff>
    </xdr:from>
    <xdr:to>
      <xdr:col>77</xdr:col>
      <xdr:colOff>44450</xdr:colOff>
      <xdr:row>58</xdr:row>
      <xdr:rowOff>168251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106261"/>
          <a:ext cx="889000" cy="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158198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1027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162161</xdr:rowOff>
    </xdr:from>
    <xdr:to>
      <xdr:col>72</xdr:col>
      <xdr:colOff>203200</xdr:colOff>
      <xdr:row>58</xdr:row>
      <xdr:rowOff>165493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4401800" y="10106261"/>
          <a:ext cx="889000" cy="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141308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1025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164919</xdr:rowOff>
    </xdr:from>
    <xdr:to>
      <xdr:col>68</xdr:col>
      <xdr:colOff>152400</xdr:colOff>
      <xdr:row>58</xdr:row>
      <xdr:rowOff>165493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109019"/>
          <a:ext cx="889000" cy="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129817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170766</xdr:rowOff>
    </xdr:from>
    <xdr:to>
      <xdr:col>64</xdr:col>
      <xdr:colOff>152400</xdr:colOff>
      <xdr:row>59</xdr:row>
      <xdr:rowOff>100916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1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85693</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1020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122392</xdr:rowOff>
    </xdr:from>
    <xdr:to>
      <xdr:col>81</xdr:col>
      <xdr:colOff>95250</xdr:colOff>
      <xdr:row>59</xdr:row>
      <xdr:rowOff>52542</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06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43669</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9987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117451</xdr:rowOff>
    </xdr:from>
    <xdr:to>
      <xdr:col>77</xdr:col>
      <xdr:colOff>95250</xdr:colOff>
      <xdr:row>59</xdr:row>
      <xdr:rowOff>47601</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06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57778</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9830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111361</xdr:rowOff>
    </xdr:from>
    <xdr:to>
      <xdr:col>73</xdr:col>
      <xdr:colOff>44450</xdr:colOff>
      <xdr:row>59</xdr:row>
      <xdr:rowOff>41511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05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51688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982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114693</xdr:rowOff>
    </xdr:from>
    <xdr:to>
      <xdr:col>68</xdr:col>
      <xdr:colOff>203200</xdr:colOff>
      <xdr:row>59</xdr:row>
      <xdr:rowOff>44843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05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55020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9827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114119</xdr:rowOff>
    </xdr:from>
    <xdr:to>
      <xdr:col>64</xdr:col>
      <xdr:colOff>152400</xdr:colOff>
      <xdr:row>59</xdr:row>
      <xdr:rowOff>44269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05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54446</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982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直近</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カ年の平均は前年度と比較して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単年度の比率では、令和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2.15273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3.12541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3.56652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年度の単年度の比率では、前年度と比較し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0.44111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ポイント改善しており早期健全化基準と比較すると</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ポイント良好な数値となっている。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近年では、起債した</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％が交付税措置される緊急防災・減災事業債などを活用した事業を行っているが、数値にとらわれることなく、このような財政上有利な起債を積極的に活用していくことも必要である。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5927</xdr:rowOff>
    </xdr:from>
    <xdr:to>
      <xdr:col>81</xdr:col>
      <xdr:colOff>44450</xdr:colOff>
      <xdr:row>37</xdr:row>
      <xdr:rowOff>46143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634957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46143</xdr:rowOff>
    </xdr:from>
    <xdr:to>
      <xdr:col>77</xdr:col>
      <xdr:colOff>44450</xdr:colOff>
      <xdr:row>37</xdr:row>
      <xdr:rowOff>62230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638979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62230</xdr:rowOff>
    </xdr:from>
    <xdr:to>
      <xdr:col>72</xdr:col>
      <xdr:colOff>203200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6405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62230</xdr:rowOff>
    </xdr:from>
    <xdr:to>
      <xdr:col>68</xdr:col>
      <xdr:colOff>152400</xdr:colOff>
      <xdr:row>37</xdr:row>
      <xdr:rowOff>62230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6405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55473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126577</xdr:rowOff>
    </xdr:from>
    <xdr:to>
      <xdr:col>81</xdr:col>
      <xdr:colOff>95250</xdr:colOff>
      <xdr:row>37</xdr:row>
      <xdr:rowOff>56727</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29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47854</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22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166793</xdr:rowOff>
    </xdr:from>
    <xdr:to>
      <xdr:col>77</xdr:col>
      <xdr:colOff>95250</xdr:colOff>
      <xdr:row>37</xdr:row>
      <xdr:rowOff>96943</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107120</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107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11430</xdr:rowOff>
    </xdr:from>
    <xdr:to>
      <xdr:col>73</xdr:col>
      <xdr:colOff>44450</xdr:colOff>
      <xdr:row>37</xdr:row>
      <xdr:rowOff>113030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123207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11430</xdr:rowOff>
    </xdr:from>
    <xdr:to>
      <xdr:col>68</xdr:col>
      <xdr:colOff>203200</xdr:colOff>
      <xdr:row>37</xdr:row>
      <xdr:rowOff>113030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123207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11430</xdr:rowOff>
    </xdr:from>
    <xdr:to>
      <xdr:col>64</xdr:col>
      <xdr:colOff>152400</xdr:colOff>
      <xdr:row>37</xdr:row>
      <xdr:rowOff>113030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123207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将来的に予想される負担額に対して、それらに充当可能な基金等の財源が上回るため数値はないが、実数値は△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327.3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％で、前年度数値（△</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336.6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これは、地方債の現在高の減少による将来負担額の減少と基金の増加による充当可能財源等が増加したが、標準財政規模のうち普通交付税が増加したことが要因となっている。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数値は類似団体の中でも良好となっていることから、さらなる財政健全化に努め数値の維持を図る。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山梨県鳴沢村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3,058
3,013
89.58
2,942,149
2,521,316
377,939
1,746,772
225,665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分権や少子高齢化・ＩＴ化・国際化の進展など行政を取り巻く社会環境の急激な変化により、住民のニーズにあった施策の必要性が求められている中、業務量は増加傾向であるが、より一層の人材育成を推進し、職員個人個人の資質の向上を図りながら、人件費全体について今後も抑制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31750</xdr:rowOff>
    </xdr:from>
    <xdr:to>
      <xdr:col>24</xdr:col>
      <xdr:colOff>25400</xdr:colOff>
      <xdr:row>36</xdr:row>
      <xdr:rowOff>96520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0395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59707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31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31750</xdr:rowOff>
    </xdr:from>
    <xdr:to>
      <xdr:col>19</xdr:col>
      <xdr:colOff>187325</xdr:colOff>
      <xdr:row>36</xdr:row>
      <xdr:rowOff>92710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0395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143527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73660</xdr:rowOff>
    </xdr:from>
    <xdr:to>
      <xdr:col>15</xdr:col>
      <xdr:colOff>98425</xdr:colOff>
      <xdr:row>36</xdr:row>
      <xdr:rowOff>92710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458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73660</xdr:rowOff>
    </xdr:from>
    <xdr:to>
      <xdr:col>11</xdr:col>
      <xdr:colOff>9525</xdr:colOff>
      <xdr:row>37</xdr:row>
      <xdr:rowOff>39370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458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45720</xdr:rowOff>
    </xdr:from>
    <xdr:to>
      <xdr:col>24</xdr:col>
      <xdr:colOff>76200</xdr:colOff>
      <xdr:row>36</xdr:row>
      <xdr:rowOff>147320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62247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152400</xdr:rowOff>
    </xdr:from>
    <xdr:to>
      <xdr:col>20</xdr:col>
      <xdr:colOff>38100</xdr:colOff>
      <xdr:row>36</xdr:row>
      <xdr:rowOff>82550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92727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22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41910</xdr:rowOff>
    </xdr:from>
    <xdr:to>
      <xdr:col>15</xdr:col>
      <xdr:colOff>149225</xdr:colOff>
      <xdr:row>36</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128287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22860</xdr:rowOff>
    </xdr:from>
    <xdr:to>
      <xdr:col>11</xdr:col>
      <xdr:colOff>60325</xdr:colOff>
      <xdr:row>36</xdr:row>
      <xdr:rowOff>124460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109237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74947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ポイントの増となり、類似団体の平均値を上回っている。物価高騰によることが要因であるが、引き続き、物件費の削減を進め、他団体との比較検証を行い、改善点を見いだし是正を行う。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35560</xdr:rowOff>
    </xdr:from>
    <xdr:to>
      <xdr:col>82</xdr:col>
      <xdr:colOff>107950</xdr:colOff>
      <xdr:row>18</xdr:row>
      <xdr:rowOff>85852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12166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8128</xdr:rowOff>
    </xdr:from>
    <xdr:to>
      <xdr:col>78</xdr:col>
      <xdr:colOff>69850</xdr:colOff>
      <xdr:row>18</xdr:row>
      <xdr:rowOff>35560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0942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112539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84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115570</xdr:rowOff>
    </xdr:from>
    <xdr:to>
      <xdr:col>73</xdr:col>
      <xdr:colOff>180975</xdr:colOff>
      <xdr:row>18</xdr:row>
      <xdr:rowOff>8128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03022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115570</xdr:rowOff>
    </xdr:from>
    <xdr:to>
      <xdr:col>69</xdr:col>
      <xdr:colOff>92075</xdr:colOff>
      <xdr:row>17</xdr:row>
      <xdr:rowOff>170434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03022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43959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35052</xdr:rowOff>
    </xdr:from>
    <xdr:to>
      <xdr:col>82</xdr:col>
      <xdr:colOff>158750</xdr:colOff>
      <xdr:row>18</xdr:row>
      <xdr:rowOff>136652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12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7129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0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156210</xdr:rowOff>
    </xdr:from>
    <xdr:to>
      <xdr:col>78</xdr:col>
      <xdr:colOff>120650</xdr:colOff>
      <xdr:row>18</xdr:row>
      <xdr:rowOff>86360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71137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15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128778</xdr:rowOff>
    </xdr:from>
    <xdr:to>
      <xdr:col>74</xdr:col>
      <xdr:colOff>31750</xdr:colOff>
      <xdr:row>18</xdr:row>
      <xdr:rowOff>58928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43705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12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64770</xdr:rowOff>
    </xdr:from>
    <xdr:to>
      <xdr:col>69</xdr:col>
      <xdr:colOff>142875</xdr:colOff>
      <xdr:row>17</xdr:row>
      <xdr:rowOff>166370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151147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119634</xdr:rowOff>
    </xdr:from>
    <xdr:to>
      <xdr:col>65</xdr:col>
      <xdr:colOff>53975</xdr:colOff>
      <xdr:row>18</xdr:row>
      <xdr:rowOff>49784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34561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2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扶助費は、前年度と比べ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　　　　　　　　　　　　　　　　　　　　　　　　　　　　　　　　　　　類似団体の平均を上回っているが、これは、村独自の施策</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老齢年金支給、障害者年金支給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によるものが要因と思われる。今後、事業の必要性を再点検し、事業の見直し・縮小等の検討を行う必要がある。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143328</xdr:rowOff>
    </xdr:from>
    <xdr:to>
      <xdr:col>24</xdr:col>
      <xdr:colOff>25400</xdr:colOff>
      <xdr:row>57</xdr:row>
      <xdr:rowOff>4535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7445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94343</xdr:rowOff>
    </xdr:from>
    <xdr:to>
      <xdr:col>19</xdr:col>
      <xdr:colOff>187325</xdr:colOff>
      <xdr:row>56</xdr:row>
      <xdr:rowOff>143328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955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94343</xdr:rowOff>
    </xdr:from>
    <xdr:to>
      <xdr:col>15</xdr:col>
      <xdr:colOff>98425</xdr:colOff>
      <xdr:row>56</xdr:row>
      <xdr:rowOff>94343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695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94343</xdr:rowOff>
    </xdr:from>
    <xdr:to>
      <xdr:col>11</xdr:col>
      <xdr:colOff>9525</xdr:colOff>
      <xdr:row>57</xdr:row>
      <xdr:rowOff>53522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6955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97262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92528</xdr:rowOff>
    </xdr:from>
    <xdr:to>
      <xdr:col>20</xdr:col>
      <xdr:colOff>38100</xdr:colOff>
      <xdr:row>57</xdr:row>
      <xdr:rowOff>22678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43543</xdr:rowOff>
    </xdr:from>
    <xdr:to>
      <xdr:col>15</xdr:col>
      <xdr:colOff>149225</xdr:colOff>
      <xdr:row>56</xdr:row>
      <xdr:rowOff>145143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43543</xdr:rowOff>
    </xdr:from>
    <xdr:to>
      <xdr:col>11</xdr:col>
      <xdr:colOff>60325</xdr:colOff>
      <xdr:row>56</xdr:row>
      <xdr:rowOff>145143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129920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89099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その他は、前年度と比べ</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も良好な数値となっている。これは、小規模な村であるため施設等が比較的に少なく維持・補修費に経費が掛かっていないことや下水道事業を行っていないことなどが要因と考えられる。今後は、施設の老朽化が進み、維持補修費の増加が推測されることから、施設の更新・廃止等の検討が必要となる。また、簡易水道事業会計においては、配水管の更新時期を迎え、繰出金の増加が見込まれることから、税収を主な財源とする普通会計の負担額を減らしていくよう、さらなる自主財源の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122428</xdr:rowOff>
    </xdr:from>
    <xdr:to>
      <xdr:col>82</xdr:col>
      <xdr:colOff>107950</xdr:colOff>
      <xdr:row>56</xdr:row>
      <xdr:rowOff>131572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7236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45991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818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113284</xdr:rowOff>
    </xdr:from>
    <xdr:to>
      <xdr:col>78</xdr:col>
      <xdr:colOff>69850</xdr:colOff>
      <xdr:row>56</xdr:row>
      <xdr:rowOff>131572</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7144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126001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1007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104140</xdr:rowOff>
    </xdr:from>
    <xdr:to>
      <xdr:col>73</xdr:col>
      <xdr:colOff>180975</xdr:colOff>
      <xdr:row>56</xdr:row>
      <xdr:rowOff>113284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7053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104140</xdr:rowOff>
    </xdr:from>
    <xdr:to>
      <xdr:col>69</xdr:col>
      <xdr:colOff>92075</xdr:colOff>
      <xdr:row>57</xdr:row>
      <xdr:rowOff>33274</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70534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18559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13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160782</xdr:rowOff>
    </xdr:from>
    <xdr:to>
      <xdr:col>65</xdr:col>
      <xdr:colOff>53975</xdr:colOff>
      <xdr:row>60</xdr:row>
      <xdr:rowOff>90932</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27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75709</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1036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71628</xdr:rowOff>
    </xdr:from>
    <xdr:to>
      <xdr:col>82</xdr:col>
      <xdr:colOff>158750</xdr:colOff>
      <xdr:row>57</xdr:row>
      <xdr:rowOff>1778</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88155</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51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80772</xdr:rowOff>
    </xdr:from>
    <xdr:to>
      <xdr:col>78</xdr:col>
      <xdr:colOff>120650</xdr:colOff>
      <xdr:row>57</xdr:row>
      <xdr:rowOff>10922</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21099</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45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62484</xdr:rowOff>
    </xdr:from>
    <xdr:to>
      <xdr:col>74</xdr:col>
      <xdr:colOff>31750</xdr:colOff>
      <xdr:row>56</xdr:row>
      <xdr:rowOff>164084</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2811</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53340</xdr:rowOff>
    </xdr:from>
    <xdr:to>
      <xdr:col>69</xdr:col>
      <xdr:colOff>142875</xdr:colOff>
      <xdr:row>56</xdr:row>
      <xdr:rowOff>154940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153924</xdr:rowOff>
    </xdr:from>
    <xdr:to>
      <xdr:col>65</xdr:col>
      <xdr:colOff>53975</xdr:colOff>
      <xdr:row>57</xdr:row>
      <xdr:rowOff>84074</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94251</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52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医療機器の製造工場の建設に伴い交付した助成金の皆減などにより、前年度比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ポイントの減となった。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近年、類似団体の平均を上回っているが、消防・ごみ処理・火葬場・中学校等を一部事務組合で行っていることが要因である。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一部事務組合への負担金の増減に左右されるため、今後も注視していく必要がある。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120142</xdr:rowOff>
    </xdr:from>
    <xdr:to>
      <xdr:col>82</xdr:col>
      <xdr:colOff>107950</xdr:colOff>
      <xdr:row>38</xdr:row>
      <xdr:rowOff>30988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463792"/>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106426</xdr:rowOff>
    </xdr:from>
    <xdr:to>
      <xdr:col>78</xdr:col>
      <xdr:colOff>69850</xdr:colOff>
      <xdr:row>38</xdr:row>
      <xdr:rowOff>30988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45007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10414</xdr:rowOff>
    </xdr:from>
    <xdr:to>
      <xdr:col>73</xdr:col>
      <xdr:colOff>180975</xdr:colOff>
      <xdr:row>37</xdr:row>
      <xdr:rowOff>106426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35406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10414</xdr:rowOff>
    </xdr:from>
    <xdr:to>
      <xdr:col>69</xdr:col>
      <xdr:colOff>92075</xdr:colOff>
      <xdr:row>37</xdr:row>
      <xdr:rowOff>60706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35406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69342</xdr:rowOff>
    </xdr:from>
    <xdr:to>
      <xdr:col>82</xdr:col>
      <xdr:colOff>158750</xdr:colOff>
      <xdr:row>37</xdr:row>
      <xdr:rowOff>170942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41419</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151638</xdr:rowOff>
    </xdr:from>
    <xdr:to>
      <xdr:col>78</xdr:col>
      <xdr:colOff>120650</xdr:colOff>
      <xdr:row>38</xdr:row>
      <xdr:rowOff>81788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66565</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581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55626</xdr:rowOff>
    </xdr:from>
    <xdr:to>
      <xdr:col>74</xdr:col>
      <xdr:colOff>31750</xdr:colOff>
      <xdr:row>37</xdr:row>
      <xdr:rowOff>157226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142003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131064</xdr:rowOff>
    </xdr:from>
    <xdr:to>
      <xdr:col>69</xdr:col>
      <xdr:colOff>142875</xdr:colOff>
      <xdr:row>37</xdr:row>
      <xdr:rowOff>61214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25.26.30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年度に借り入れた、緊急防災・減災事業債が完済したことなどから、</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起債を予定しているが、今後は償還額が年々減少する見込みであることから、数値の減少が見込まれる。類似団体の平均と比較しても良好な数値となっていることから、今後も数値の維持を図り、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92710</xdr:rowOff>
    </xdr:from>
    <xdr:to>
      <xdr:col>24</xdr:col>
      <xdr:colOff>25400</xdr:colOff>
      <xdr:row>73</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260856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127000</xdr:rowOff>
    </xdr:from>
    <xdr:to>
      <xdr:col>19</xdr:col>
      <xdr:colOff>187325</xdr:colOff>
      <xdr:row>74</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26428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168910</xdr:rowOff>
    </xdr:from>
    <xdr:to>
      <xdr:col>15</xdr:col>
      <xdr:colOff>98425</xdr:colOff>
      <xdr:row>74</xdr:row>
      <xdr:rowOff>1270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26847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17797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168910</xdr:rowOff>
    </xdr:from>
    <xdr:to>
      <xdr:col>11</xdr:col>
      <xdr:colOff>9525</xdr:colOff>
      <xdr:row>74</xdr:row>
      <xdr:rowOff>20320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2684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139716</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41910</xdr:rowOff>
    </xdr:from>
    <xdr:to>
      <xdr:col>24</xdr:col>
      <xdr:colOff>76200</xdr:colOff>
      <xdr:row>73</xdr:row>
      <xdr:rowOff>143510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121937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76200</xdr:rowOff>
    </xdr:from>
    <xdr:to>
      <xdr:col>20</xdr:col>
      <xdr:colOff>38100</xdr:colOff>
      <xdr:row>74</xdr:row>
      <xdr:rowOff>6350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59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16527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36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121920</xdr:rowOff>
    </xdr:from>
    <xdr:to>
      <xdr:col>15</xdr:col>
      <xdr:colOff>149225</xdr:colOff>
      <xdr:row>74</xdr:row>
      <xdr:rowOff>52070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63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62247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406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118110</xdr:rowOff>
    </xdr:from>
    <xdr:to>
      <xdr:col>11</xdr:col>
      <xdr:colOff>60325</xdr:colOff>
      <xdr:row>74</xdr:row>
      <xdr:rowOff>48260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63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58437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40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140970</xdr:rowOff>
    </xdr:from>
    <xdr:to>
      <xdr:col>6</xdr:col>
      <xdr:colOff>171450</xdr:colOff>
      <xdr:row>74</xdr:row>
      <xdr:rowOff>71120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65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81297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42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類似団体の平均と比較し、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ポイント上回っているが、当村においては、補助金を活用した事業等を積極的に行うなど、起債による借り入れをあまり行わないため、公債費と比較して公債費以外の占める割合が大きくなっている。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111761</xdr:rowOff>
    </xdr:from>
    <xdr:to>
      <xdr:col>82</xdr:col>
      <xdr:colOff>107950</xdr:colOff>
      <xdr:row>77</xdr:row>
      <xdr:rowOff>153670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31341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50800</xdr:rowOff>
    </xdr:from>
    <xdr:to>
      <xdr:col>78</xdr:col>
      <xdr:colOff>69850</xdr:colOff>
      <xdr:row>77</xdr:row>
      <xdr:rowOff>111761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25245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66039</xdr:rowOff>
    </xdr:from>
    <xdr:to>
      <xdr:col>73</xdr:col>
      <xdr:colOff>180975</xdr:colOff>
      <xdr:row>77</xdr:row>
      <xdr:rowOff>50800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096239"/>
          <a:ext cx="889000" cy="15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66039</xdr:rowOff>
    </xdr:from>
    <xdr:to>
      <xdr:col>69</xdr:col>
      <xdr:colOff>92075</xdr:colOff>
      <xdr:row>78</xdr:row>
      <xdr:rowOff>20320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096239"/>
          <a:ext cx="889000" cy="29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72389</xdr:rowOff>
    </xdr:from>
    <xdr:to>
      <xdr:col>65</xdr:col>
      <xdr:colOff>53975</xdr:colOff>
      <xdr:row>77</xdr:row>
      <xdr:rowOff>2539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12717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102870</xdr:rowOff>
    </xdr:from>
    <xdr:to>
      <xdr:col>82</xdr:col>
      <xdr:colOff>158750</xdr:colOff>
      <xdr:row>78</xdr:row>
      <xdr:rowOff>33020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74947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60961</xdr:rowOff>
    </xdr:from>
    <xdr:to>
      <xdr:col>78</xdr:col>
      <xdr:colOff>120650</xdr:colOff>
      <xdr:row>77</xdr:row>
      <xdr:rowOff>162561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147338</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348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0</xdr:rowOff>
    </xdr:from>
    <xdr:to>
      <xdr:col>74</xdr:col>
      <xdr:colOff>31750</xdr:colOff>
      <xdr:row>77</xdr:row>
      <xdr:rowOff>101600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86377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15239</xdr:rowOff>
    </xdr:from>
    <xdr:to>
      <xdr:col>69</xdr:col>
      <xdr:colOff>142875</xdr:colOff>
      <xdr:row>76</xdr:row>
      <xdr:rowOff>116839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101616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140970</xdr:rowOff>
    </xdr:from>
    <xdr:to>
      <xdr:col>65</xdr:col>
      <xdr:colOff>53975</xdr:colOff>
      <xdr:row>78</xdr:row>
      <xdr:rowOff>71120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55897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山梨県鳴沢村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158235</xdr:rowOff>
    </xdr:from>
    <xdr:to>
      <xdr:col>29</xdr:col>
      <xdr:colOff>127000</xdr:colOff>
      <xdr:row>19</xdr:row>
      <xdr:rowOff>14591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291960"/>
          <a:ext cx="647700" cy="27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148602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3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14100</xdr:rowOff>
    </xdr:from>
    <xdr:to>
      <xdr:col>26</xdr:col>
      <xdr:colOff>50800</xdr:colOff>
      <xdr:row>19</xdr:row>
      <xdr:rowOff>14591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4305300" y="3319275"/>
          <a:ext cx="698500" cy="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94945</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85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14100</xdr:rowOff>
    </xdr:from>
    <xdr:to>
      <xdr:col>22</xdr:col>
      <xdr:colOff>114300</xdr:colOff>
      <xdr:row>19</xdr:row>
      <xdr:rowOff>21839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319275"/>
          <a:ext cx="698500" cy="77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121813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9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21839</xdr:rowOff>
    </xdr:from>
    <xdr:to>
      <xdr:col>18</xdr:col>
      <xdr:colOff>177800</xdr:colOff>
      <xdr:row>19</xdr:row>
      <xdr:rowOff>24404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327014"/>
          <a:ext cx="698500" cy="2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141465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932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86378</xdr:rowOff>
    </xdr:from>
    <xdr:to>
      <xdr:col>15</xdr:col>
      <xdr:colOff>101600</xdr:colOff>
      <xdr:row>19</xdr:row>
      <xdr:rowOff>16528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220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26705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988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107434</xdr:rowOff>
    </xdr:from>
    <xdr:to>
      <xdr:col>29</xdr:col>
      <xdr:colOff>177800</xdr:colOff>
      <xdr:row>19</xdr:row>
      <xdr:rowOff>37585</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241159"/>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16011</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14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135241</xdr:rowOff>
    </xdr:from>
    <xdr:to>
      <xdr:col>26</xdr:col>
      <xdr:colOff>101600</xdr:colOff>
      <xdr:row>19</xdr:row>
      <xdr:rowOff>65391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268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50168</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355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134750</xdr:rowOff>
    </xdr:from>
    <xdr:to>
      <xdr:col>22</xdr:col>
      <xdr:colOff>165100</xdr:colOff>
      <xdr:row>19</xdr:row>
      <xdr:rowOff>64900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268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49677</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35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142489</xdr:rowOff>
    </xdr:from>
    <xdr:to>
      <xdr:col>19</xdr:col>
      <xdr:colOff>38100</xdr:colOff>
      <xdr:row>19</xdr:row>
      <xdr:rowOff>72639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276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57416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36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145054</xdr:rowOff>
    </xdr:from>
    <xdr:to>
      <xdr:col>15</xdr:col>
      <xdr:colOff>101600</xdr:colOff>
      <xdr:row>19</xdr:row>
      <xdr:rowOff>75204</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278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59981</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365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110621</xdr:rowOff>
    </xdr:from>
    <xdr:to>
      <xdr:col>29</xdr:col>
      <xdr:colOff>127000</xdr:colOff>
      <xdr:row>37</xdr:row>
      <xdr:rowOff>122573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7235321"/>
          <a:ext cx="647700" cy="11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152418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62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90539</xdr:rowOff>
    </xdr:from>
    <xdr:to>
      <xdr:col>26</xdr:col>
      <xdr:colOff>50800</xdr:colOff>
      <xdr:row>37</xdr:row>
      <xdr:rowOff>110621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7215239"/>
          <a:ext cx="698500" cy="200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66099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76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90539</xdr:rowOff>
    </xdr:from>
    <xdr:to>
      <xdr:col>22</xdr:col>
      <xdr:colOff>114300</xdr:colOff>
      <xdr:row>37</xdr:row>
      <xdr:rowOff>91453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215239"/>
          <a:ext cx="698500" cy="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91790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0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91441</xdr:rowOff>
    </xdr:from>
    <xdr:to>
      <xdr:col>18</xdr:col>
      <xdr:colOff>177800</xdr:colOff>
      <xdr:row>37</xdr:row>
      <xdr:rowOff>91453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216141"/>
          <a:ext cx="698500" cy="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115568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2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37986</xdr:rowOff>
    </xdr:from>
    <xdr:to>
      <xdr:col>15</xdr:col>
      <xdr:colOff>101600</xdr:colOff>
      <xdr:row>36</xdr:row>
      <xdr:rowOff>139586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912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149763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6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71773</xdr:rowOff>
    </xdr:from>
    <xdr:to>
      <xdr:col>29</xdr:col>
      <xdr:colOff>177800</xdr:colOff>
      <xdr:row>37</xdr:row>
      <xdr:rowOff>173373</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196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151800</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105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59821</xdr:rowOff>
    </xdr:from>
    <xdr:to>
      <xdr:col>26</xdr:col>
      <xdr:colOff>101600</xdr:colOff>
      <xdr:row>37</xdr:row>
      <xdr:rowOff>161421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184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146198</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270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39739</xdr:rowOff>
    </xdr:from>
    <xdr:to>
      <xdr:col>22</xdr:col>
      <xdr:colOff>165100</xdr:colOff>
      <xdr:row>37</xdr:row>
      <xdr:rowOff>141339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164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126116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250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40653</xdr:rowOff>
    </xdr:from>
    <xdr:to>
      <xdr:col>19</xdr:col>
      <xdr:colOff>38100</xdr:colOff>
      <xdr:row>37</xdr:row>
      <xdr:rowOff>142253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165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127030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251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40641</xdr:rowOff>
    </xdr:from>
    <xdr:to>
      <xdr:col>15</xdr:col>
      <xdr:colOff>101600</xdr:colOff>
      <xdr:row>37</xdr:row>
      <xdr:rowOff>142241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1653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127018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251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山梨県鳴沢村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3,058
3,013
89.58
2,942,149
2,521,316
377,939
1,746,772
225,665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3139</xdr:rowOff>
    </xdr:from>
    <xdr:to>
      <xdr:col>24</xdr:col>
      <xdr:colOff>63500</xdr:colOff>
      <xdr:row>38</xdr:row>
      <xdr:rowOff>28294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518239"/>
          <a:ext cx="838200" cy="2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163138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63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20787</xdr:rowOff>
    </xdr:from>
    <xdr:to>
      <xdr:col>19</xdr:col>
      <xdr:colOff>177800</xdr:colOff>
      <xdr:row>38</xdr:row>
      <xdr:rowOff>28294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535887"/>
          <a:ext cx="889000" cy="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107036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10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20787</xdr:rowOff>
    </xdr:from>
    <xdr:to>
      <xdr:col>15</xdr:col>
      <xdr:colOff>50800</xdr:colOff>
      <xdr:row>38</xdr:row>
      <xdr:rowOff>22333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535887"/>
          <a:ext cx="889000" cy="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130234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13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22333</xdr:rowOff>
    </xdr:from>
    <xdr:to>
      <xdr:col>10</xdr:col>
      <xdr:colOff>114300</xdr:colOff>
      <xdr:row>38</xdr:row>
      <xdr:rowOff>24779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537433"/>
          <a:ext cx="889000" cy="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146458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14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82902</xdr:rowOff>
    </xdr:from>
    <xdr:to>
      <xdr:col>6</xdr:col>
      <xdr:colOff>38100</xdr:colOff>
      <xdr:row>38</xdr:row>
      <xdr:rowOff>13052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42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29579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201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123789</xdr:rowOff>
    </xdr:from>
    <xdr:to>
      <xdr:col>24</xdr:col>
      <xdr:colOff>114300</xdr:colOff>
      <xdr:row>38</xdr:row>
      <xdr:rowOff>53939</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46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38716</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82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148944</xdr:rowOff>
    </xdr:from>
    <xdr:to>
      <xdr:col>20</xdr:col>
      <xdr:colOff>38100</xdr:colOff>
      <xdr:row>38</xdr:row>
      <xdr:rowOff>79094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49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70221</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585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141437</xdr:rowOff>
    </xdr:from>
    <xdr:to>
      <xdr:col>15</xdr:col>
      <xdr:colOff>101600</xdr:colOff>
      <xdr:row>38</xdr:row>
      <xdr:rowOff>71588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850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62714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57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142983</xdr:rowOff>
    </xdr:from>
    <xdr:to>
      <xdr:col>10</xdr:col>
      <xdr:colOff>165100</xdr:colOff>
      <xdr:row>38</xdr:row>
      <xdr:rowOff>73134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8663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64260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579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145429</xdr:rowOff>
    </xdr:from>
    <xdr:to>
      <xdr:col>6</xdr:col>
      <xdr:colOff>38100</xdr:colOff>
      <xdr:row>38</xdr:row>
      <xdr:rowOff>75579</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8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66706</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581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58967</xdr:rowOff>
    </xdr:from>
    <xdr:to>
      <xdr:col>24</xdr:col>
      <xdr:colOff>63500</xdr:colOff>
      <xdr:row>58</xdr:row>
      <xdr:rowOff>66220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10003067"/>
          <a:ext cx="838200" cy="7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131329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32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66220</xdr:rowOff>
    </xdr:from>
    <xdr:to>
      <xdr:col>19</xdr:col>
      <xdr:colOff>177800</xdr:colOff>
      <xdr:row>58</xdr:row>
      <xdr:rowOff>72568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10010320"/>
          <a:ext cx="889000" cy="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69070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7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72568</xdr:rowOff>
    </xdr:from>
    <xdr:to>
      <xdr:col>15</xdr:col>
      <xdr:colOff>50800</xdr:colOff>
      <xdr:row>58</xdr:row>
      <xdr:rowOff>75285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10016668"/>
          <a:ext cx="889000" cy="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76897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7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75285</xdr:rowOff>
    </xdr:from>
    <xdr:to>
      <xdr:col>10</xdr:col>
      <xdr:colOff>114300</xdr:colOff>
      <xdr:row>58</xdr:row>
      <xdr:rowOff>80211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10019385"/>
          <a:ext cx="889000" cy="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93013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9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167687</xdr:rowOff>
    </xdr:from>
    <xdr:to>
      <xdr:col>6</xdr:col>
      <xdr:colOff>38100</xdr:colOff>
      <xdr:row>58</xdr:row>
      <xdr:rowOff>97837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114364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71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8167</xdr:rowOff>
    </xdr:from>
    <xdr:to>
      <xdr:col>24</xdr:col>
      <xdr:colOff>114300</xdr:colOff>
      <xdr:row>58</xdr:row>
      <xdr:rowOff>109767</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95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94544</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86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15420</xdr:rowOff>
    </xdr:from>
    <xdr:to>
      <xdr:col>20</xdr:col>
      <xdr:colOff>38100</xdr:colOff>
      <xdr:row>58</xdr:row>
      <xdr:rowOff>117020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5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108147</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1005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21768</xdr:rowOff>
    </xdr:from>
    <xdr:to>
      <xdr:col>15</xdr:col>
      <xdr:colOff>101600</xdr:colOff>
      <xdr:row>58</xdr:row>
      <xdr:rowOff>123368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6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114495</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10058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24485</xdr:rowOff>
    </xdr:from>
    <xdr:to>
      <xdr:col>10</xdr:col>
      <xdr:colOff>165100</xdr:colOff>
      <xdr:row>58</xdr:row>
      <xdr:rowOff>126085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117212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10061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29411</xdr:rowOff>
    </xdr:from>
    <xdr:to>
      <xdr:col>6</xdr:col>
      <xdr:colOff>38100</xdr:colOff>
      <xdr:row>58</xdr:row>
      <xdr:rowOff>131011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7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122138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10066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11047</xdr:rowOff>
    </xdr:from>
    <xdr:to>
      <xdr:col>24</xdr:col>
      <xdr:colOff>63500</xdr:colOff>
      <xdr:row>79</xdr:row>
      <xdr:rowOff>19075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555597"/>
          <a:ext cx="838200" cy="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49666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17966</xdr:rowOff>
    </xdr:from>
    <xdr:to>
      <xdr:col>19</xdr:col>
      <xdr:colOff>177800</xdr:colOff>
      <xdr:row>79</xdr:row>
      <xdr:rowOff>19075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562516"/>
          <a:ext cx="889000" cy="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2967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17966</xdr:rowOff>
    </xdr:from>
    <xdr:to>
      <xdr:col>15</xdr:col>
      <xdr:colOff>50800</xdr:colOff>
      <xdr:row>79</xdr:row>
      <xdr:rowOff>26014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562516"/>
          <a:ext cx="889000" cy="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3732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23000</xdr:rowOff>
    </xdr:from>
    <xdr:to>
      <xdr:col>10</xdr:col>
      <xdr:colOff>114300</xdr:colOff>
      <xdr:row>79</xdr:row>
      <xdr:rowOff>26014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567550"/>
          <a:ext cx="889000" cy="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9219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61232</xdr:rowOff>
    </xdr:from>
    <xdr:to>
      <xdr:col>6</xdr:col>
      <xdr:colOff>38100</xdr:colOff>
      <xdr:row>78</xdr:row>
      <xdr:rowOff>162832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3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7909</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20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131697</xdr:rowOff>
    </xdr:from>
    <xdr:to>
      <xdr:col>24</xdr:col>
      <xdr:colOff>114300</xdr:colOff>
      <xdr:row>79</xdr:row>
      <xdr:rowOff>61847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50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46624</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41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139725</xdr:rowOff>
    </xdr:from>
    <xdr:to>
      <xdr:col>20</xdr:col>
      <xdr:colOff>38100</xdr:colOff>
      <xdr:row>79</xdr:row>
      <xdr:rowOff>69875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51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61002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60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138616</xdr:rowOff>
    </xdr:from>
    <xdr:to>
      <xdr:col>15</xdr:col>
      <xdr:colOff>101600</xdr:colOff>
      <xdr:row>79</xdr:row>
      <xdr:rowOff>68766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51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59893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604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146664</xdr:rowOff>
    </xdr:from>
    <xdr:to>
      <xdr:col>10</xdr:col>
      <xdr:colOff>165100</xdr:colOff>
      <xdr:row>79</xdr:row>
      <xdr:rowOff>76814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51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67941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61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143650</xdr:rowOff>
    </xdr:from>
    <xdr:to>
      <xdr:col>6</xdr:col>
      <xdr:colOff>38100</xdr:colOff>
      <xdr:row>79</xdr:row>
      <xdr:rowOff>73800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5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64927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6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109204</xdr:rowOff>
    </xdr:from>
    <xdr:to>
      <xdr:col>24</xdr:col>
      <xdr:colOff>63500</xdr:colOff>
      <xdr:row>96</xdr:row>
      <xdr:rowOff>11959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396954"/>
          <a:ext cx="838200" cy="7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09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11959</xdr:rowOff>
    </xdr:from>
    <xdr:to>
      <xdr:col>19</xdr:col>
      <xdr:colOff>177800</xdr:colOff>
      <xdr:row>96</xdr:row>
      <xdr:rowOff>88547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471159"/>
          <a:ext cx="889000" cy="7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100812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126868</xdr:rowOff>
    </xdr:from>
    <xdr:to>
      <xdr:col>15</xdr:col>
      <xdr:colOff>50800</xdr:colOff>
      <xdr:row>96</xdr:row>
      <xdr:rowOff>88547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414618"/>
          <a:ext cx="889000" cy="13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149671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126868</xdr:rowOff>
    </xdr:from>
    <xdr:to>
      <xdr:col>10</xdr:col>
      <xdr:colOff>114300</xdr:colOff>
      <xdr:row>96</xdr:row>
      <xdr:rowOff>128285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414618"/>
          <a:ext cx="889000" cy="17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90105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164224</xdr:rowOff>
    </xdr:from>
    <xdr:to>
      <xdr:col>6</xdr:col>
      <xdr:colOff>38100</xdr:colOff>
      <xdr:row>96</xdr:row>
      <xdr:rowOff>94374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5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110901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2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58404</xdr:rowOff>
    </xdr:from>
    <xdr:to>
      <xdr:col>24</xdr:col>
      <xdr:colOff>114300</xdr:colOff>
      <xdr:row>95</xdr:row>
      <xdr:rowOff>160004</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34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36831</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32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132609</xdr:rowOff>
    </xdr:from>
    <xdr:to>
      <xdr:col>20</xdr:col>
      <xdr:colOff>38100</xdr:colOff>
      <xdr:row>96</xdr:row>
      <xdr:rowOff>62759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42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53886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51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37747</xdr:rowOff>
    </xdr:from>
    <xdr:to>
      <xdr:col>15</xdr:col>
      <xdr:colOff>101600</xdr:colOff>
      <xdr:row>96</xdr:row>
      <xdr:rowOff>139347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49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130474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58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76068</xdr:rowOff>
    </xdr:from>
    <xdr:to>
      <xdr:col>10</xdr:col>
      <xdr:colOff>165100</xdr:colOff>
      <xdr:row>96</xdr:row>
      <xdr:rowOff>6218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36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168795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45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77485</xdr:rowOff>
    </xdr:from>
    <xdr:to>
      <xdr:col>6</xdr:col>
      <xdr:colOff>38100</xdr:colOff>
      <xdr:row>97</xdr:row>
      <xdr:rowOff>7635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3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170212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2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110428</xdr:rowOff>
    </xdr:from>
    <xdr:to>
      <xdr:col>55</xdr:col>
      <xdr:colOff>0</xdr:colOff>
      <xdr:row>38</xdr:row>
      <xdr:rowOff>128996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625528"/>
          <a:ext cx="838200" cy="1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97567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269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110428</xdr:rowOff>
    </xdr:from>
    <xdr:to>
      <xdr:col>50</xdr:col>
      <xdr:colOff>114300</xdr:colOff>
      <xdr:row>38</xdr:row>
      <xdr:rowOff>110827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625528"/>
          <a:ext cx="889000" cy="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74080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24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110827</xdr:rowOff>
    </xdr:from>
    <xdr:to>
      <xdr:col>45</xdr:col>
      <xdr:colOff>177800</xdr:colOff>
      <xdr:row>38</xdr:row>
      <xdr:rowOff>160807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625927"/>
          <a:ext cx="889000" cy="4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85529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25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48101</xdr:rowOff>
    </xdr:from>
    <xdr:to>
      <xdr:col>41</xdr:col>
      <xdr:colOff>50800</xdr:colOff>
      <xdr:row>38</xdr:row>
      <xdr:rowOff>160807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563201"/>
          <a:ext cx="889000" cy="11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102793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27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78998</xdr:rowOff>
    </xdr:from>
    <xdr:to>
      <xdr:col>36</xdr:col>
      <xdr:colOff>165100</xdr:colOff>
      <xdr:row>38</xdr:row>
      <xdr:rowOff>9148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42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25675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197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78196</xdr:rowOff>
    </xdr:from>
    <xdr:to>
      <xdr:col>55</xdr:col>
      <xdr:colOff>50800</xdr:colOff>
      <xdr:row>39</xdr:row>
      <xdr:rowOff>8346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59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164573</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50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59628</xdr:rowOff>
    </xdr:from>
    <xdr:to>
      <xdr:col>50</xdr:col>
      <xdr:colOff>165100</xdr:colOff>
      <xdr:row>38</xdr:row>
      <xdr:rowOff>161228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5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152355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667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60027</xdr:rowOff>
    </xdr:from>
    <xdr:to>
      <xdr:col>46</xdr:col>
      <xdr:colOff>38100</xdr:colOff>
      <xdr:row>38</xdr:row>
      <xdr:rowOff>161627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57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152754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66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110007</xdr:rowOff>
    </xdr:from>
    <xdr:to>
      <xdr:col>41</xdr:col>
      <xdr:colOff>101600</xdr:colOff>
      <xdr:row>39</xdr:row>
      <xdr:rowOff>40157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62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31284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717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168751</xdr:rowOff>
    </xdr:from>
    <xdr:to>
      <xdr:col>36</xdr:col>
      <xdr:colOff>165100</xdr:colOff>
      <xdr:row>38</xdr:row>
      <xdr:rowOff>98901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51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90028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60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61113</xdr:rowOff>
    </xdr:from>
    <xdr:to>
      <xdr:col>55</xdr:col>
      <xdr:colOff>0</xdr:colOff>
      <xdr:row>59</xdr:row>
      <xdr:rowOff>65492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176663"/>
          <a:ext cx="838200" cy="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136114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08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61113</xdr:rowOff>
    </xdr:from>
    <xdr:to>
      <xdr:col>50</xdr:col>
      <xdr:colOff>114300</xdr:colOff>
      <xdr:row>59</xdr:row>
      <xdr:rowOff>83351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176663"/>
          <a:ext cx="889000" cy="2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65408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83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76239</xdr:rowOff>
    </xdr:from>
    <xdr:to>
      <xdr:col>45</xdr:col>
      <xdr:colOff>177800</xdr:colOff>
      <xdr:row>59</xdr:row>
      <xdr:rowOff>83351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191789"/>
          <a:ext cx="889000" cy="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69510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842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69290</xdr:rowOff>
    </xdr:from>
    <xdr:to>
      <xdr:col>41</xdr:col>
      <xdr:colOff>50800</xdr:colOff>
      <xdr:row>59</xdr:row>
      <xdr:rowOff>76239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184840"/>
          <a:ext cx="889000" cy="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47762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82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133440</xdr:rowOff>
    </xdr:from>
    <xdr:to>
      <xdr:col>36</xdr:col>
      <xdr:colOff>165100</xdr:colOff>
      <xdr:row>59</xdr:row>
      <xdr:rowOff>63590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7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80117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852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14692</xdr:rowOff>
    </xdr:from>
    <xdr:to>
      <xdr:col>55</xdr:col>
      <xdr:colOff>50800</xdr:colOff>
      <xdr:row>59</xdr:row>
      <xdr:rowOff>116292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13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101069</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1004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10313</xdr:rowOff>
    </xdr:from>
    <xdr:to>
      <xdr:col>50</xdr:col>
      <xdr:colOff>165100</xdr:colOff>
      <xdr:row>59</xdr:row>
      <xdr:rowOff>111913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12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103040</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21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32551</xdr:rowOff>
    </xdr:from>
    <xdr:to>
      <xdr:col>46</xdr:col>
      <xdr:colOff>38100</xdr:colOff>
      <xdr:row>59</xdr:row>
      <xdr:rowOff>134151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14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125278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24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25439</xdr:rowOff>
    </xdr:from>
    <xdr:to>
      <xdr:col>41</xdr:col>
      <xdr:colOff>101600</xdr:colOff>
      <xdr:row>59</xdr:row>
      <xdr:rowOff>127039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14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118166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23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18490</xdr:rowOff>
    </xdr:from>
    <xdr:to>
      <xdr:col>36</xdr:col>
      <xdr:colOff>165100</xdr:colOff>
      <xdr:row>59</xdr:row>
      <xdr:rowOff>120090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13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111217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22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170447</xdr:rowOff>
    </xdr:from>
    <xdr:to>
      <xdr:col>55</xdr:col>
      <xdr:colOff>0</xdr:colOff>
      <xdr:row>79</xdr:row>
      <xdr:rowOff>3280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43547"/>
          <a:ext cx="838200" cy="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32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3280</xdr:rowOff>
    </xdr:from>
    <xdr:to>
      <xdr:col>50</xdr:col>
      <xdr:colOff>114300</xdr:colOff>
      <xdr:row>79</xdr:row>
      <xdr:rowOff>41962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47830"/>
          <a:ext cx="889000" cy="38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134253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35923</xdr:rowOff>
    </xdr:from>
    <xdr:to>
      <xdr:col>45</xdr:col>
      <xdr:colOff>177800</xdr:colOff>
      <xdr:row>79</xdr:row>
      <xdr:rowOff>41962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80473"/>
          <a:ext cx="889000" cy="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160818</xdr:rowOff>
    </xdr:from>
    <xdr:to>
      <xdr:col>41</xdr:col>
      <xdr:colOff>50800</xdr:colOff>
      <xdr:row>79</xdr:row>
      <xdr:rowOff>35923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33918"/>
          <a:ext cx="889000" cy="4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107027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68518</xdr:rowOff>
    </xdr:from>
    <xdr:to>
      <xdr:col>36</xdr:col>
      <xdr:colOff>165100</xdr:colOff>
      <xdr:row>78</xdr:row>
      <xdr:rowOff>170118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15195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119647</xdr:rowOff>
    </xdr:from>
    <xdr:to>
      <xdr:col>55</xdr:col>
      <xdr:colOff>50800</xdr:colOff>
      <xdr:row>79</xdr:row>
      <xdr:rowOff>49797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9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34574</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0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123930</xdr:rowOff>
    </xdr:from>
    <xdr:to>
      <xdr:col>50</xdr:col>
      <xdr:colOff>165100</xdr:colOff>
      <xdr:row>79</xdr:row>
      <xdr:rowOff>54080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9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45207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8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162612</xdr:rowOff>
    </xdr:from>
    <xdr:to>
      <xdr:col>46</xdr:col>
      <xdr:colOff>38100</xdr:colOff>
      <xdr:row>79</xdr:row>
      <xdr:rowOff>92762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3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83889</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2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156573</xdr:rowOff>
    </xdr:from>
    <xdr:to>
      <xdr:col>41</xdr:col>
      <xdr:colOff>101600</xdr:colOff>
      <xdr:row>79</xdr:row>
      <xdr:rowOff>86723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2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77850</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22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110018</xdr:rowOff>
    </xdr:from>
    <xdr:to>
      <xdr:col>36</xdr:col>
      <xdr:colOff>165100</xdr:colOff>
      <xdr:row>79</xdr:row>
      <xdr:rowOff>40168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8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31295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7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103949</xdr:rowOff>
    </xdr:from>
    <xdr:to>
      <xdr:col>55</xdr:col>
      <xdr:colOff>0</xdr:colOff>
      <xdr:row>98</xdr:row>
      <xdr:rowOff>110661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906049"/>
          <a:ext cx="838200" cy="6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32946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63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103949</xdr:rowOff>
    </xdr:from>
    <xdr:to>
      <xdr:col>50</xdr:col>
      <xdr:colOff>114300</xdr:colOff>
      <xdr:row>98</xdr:row>
      <xdr:rowOff>121244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906049"/>
          <a:ext cx="889000" cy="1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128967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8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114762</xdr:rowOff>
    </xdr:from>
    <xdr:to>
      <xdr:col>45</xdr:col>
      <xdr:colOff>177800</xdr:colOff>
      <xdr:row>98</xdr:row>
      <xdr:rowOff>121244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916862"/>
          <a:ext cx="889000" cy="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123590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582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114762</xdr:rowOff>
    </xdr:from>
    <xdr:to>
      <xdr:col>41</xdr:col>
      <xdr:colOff>50800</xdr:colOff>
      <xdr:row>98</xdr:row>
      <xdr:rowOff>120365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916862"/>
          <a:ext cx="889000" cy="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121240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16139</xdr:rowOff>
    </xdr:from>
    <xdr:to>
      <xdr:col>36</xdr:col>
      <xdr:colOff>165100</xdr:colOff>
      <xdr:row>98</xdr:row>
      <xdr:rowOff>117739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1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134266</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593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59861</xdr:rowOff>
    </xdr:from>
    <xdr:to>
      <xdr:col>55</xdr:col>
      <xdr:colOff>50800</xdr:colOff>
      <xdr:row>98</xdr:row>
      <xdr:rowOff>161461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6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159946</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9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53149</xdr:rowOff>
    </xdr:from>
    <xdr:to>
      <xdr:col>50</xdr:col>
      <xdr:colOff>165100</xdr:colOff>
      <xdr:row>98</xdr:row>
      <xdr:rowOff>154749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5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145876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4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70444</xdr:rowOff>
    </xdr:from>
    <xdr:to>
      <xdr:col>46</xdr:col>
      <xdr:colOff>38100</xdr:colOff>
      <xdr:row>99</xdr:row>
      <xdr:rowOff>594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7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163171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6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63962</xdr:rowOff>
    </xdr:from>
    <xdr:to>
      <xdr:col>41</xdr:col>
      <xdr:colOff>101600</xdr:colOff>
      <xdr:row>98</xdr:row>
      <xdr:rowOff>165562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6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156689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5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69565</xdr:rowOff>
    </xdr:from>
    <xdr:to>
      <xdr:col>36</xdr:col>
      <xdr:colOff>165100</xdr:colOff>
      <xdr:row>98</xdr:row>
      <xdr:rowOff>171165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7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162292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64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44361</xdr:rowOff>
    </xdr:from>
    <xdr:to>
      <xdr:col>67</xdr:col>
      <xdr:colOff>101600</xdr:colOff>
      <xdr:row>38</xdr:row>
      <xdr:rowOff>145961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162488</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80216</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6072</xdr:rowOff>
    </xdr:from>
    <xdr:to>
      <xdr:col>85</xdr:col>
      <xdr:colOff>127000</xdr:colOff>
      <xdr:row>79</xdr:row>
      <xdr:rowOff>15351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550622"/>
          <a:ext cx="838200" cy="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25584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55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167416</xdr:rowOff>
    </xdr:from>
    <xdr:to>
      <xdr:col>81</xdr:col>
      <xdr:colOff>50800</xdr:colOff>
      <xdr:row>79</xdr:row>
      <xdr:rowOff>6072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540516"/>
          <a:ext cx="889000" cy="1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109619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296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167416</xdr:rowOff>
    </xdr:from>
    <xdr:to>
      <xdr:col>76</xdr:col>
      <xdr:colOff>114300</xdr:colOff>
      <xdr:row>78</xdr:row>
      <xdr:rowOff>168892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540516"/>
          <a:ext cx="889000" cy="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142332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168892</xdr:rowOff>
    </xdr:from>
    <xdr:to>
      <xdr:col>71</xdr:col>
      <xdr:colOff>177800</xdr:colOff>
      <xdr:row>78</xdr:row>
      <xdr:rowOff>168928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541992"/>
          <a:ext cx="889000" cy="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169333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102062</xdr:rowOff>
    </xdr:from>
    <xdr:to>
      <xdr:col>67</xdr:col>
      <xdr:colOff>101600</xdr:colOff>
      <xdr:row>78</xdr:row>
      <xdr:rowOff>32212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48739</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0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136001</xdr:rowOff>
    </xdr:from>
    <xdr:to>
      <xdr:col>85</xdr:col>
      <xdr:colOff>177800</xdr:colOff>
      <xdr:row>79</xdr:row>
      <xdr:rowOff>66151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50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50928</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424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126722</xdr:rowOff>
    </xdr:from>
    <xdr:to>
      <xdr:col>81</xdr:col>
      <xdr:colOff>101600</xdr:colOff>
      <xdr:row>79</xdr:row>
      <xdr:rowOff>56872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49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47999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59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116616</xdr:rowOff>
    </xdr:from>
    <xdr:to>
      <xdr:col>76</xdr:col>
      <xdr:colOff>165100</xdr:colOff>
      <xdr:row>79</xdr:row>
      <xdr:rowOff>46766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48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37893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58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118092</xdr:rowOff>
    </xdr:from>
    <xdr:to>
      <xdr:col>72</xdr:col>
      <xdr:colOff>38100</xdr:colOff>
      <xdr:row>79</xdr:row>
      <xdr:rowOff>48242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49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39369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58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118128</xdr:rowOff>
    </xdr:from>
    <xdr:to>
      <xdr:col>67</xdr:col>
      <xdr:colOff>101600</xdr:colOff>
      <xdr:row>79</xdr:row>
      <xdr:rowOff>48278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49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39405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58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60387</xdr:rowOff>
    </xdr:from>
    <xdr:to>
      <xdr:col>85</xdr:col>
      <xdr:colOff>127000</xdr:colOff>
      <xdr:row>98</xdr:row>
      <xdr:rowOff>113050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62487"/>
          <a:ext cx="838200" cy="52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64700</xdr:rowOff>
    </xdr:from>
    <xdr:to>
      <xdr:col>81</xdr:col>
      <xdr:colOff>50800</xdr:colOff>
      <xdr:row>98</xdr:row>
      <xdr:rowOff>113050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66800"/>
          <a:ext cx="889000" cy="48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107343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56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6138</xdr:rowOff>
    </xdr:from>
    <xdr:to>
      <xdr:col>76</xdr:col>
      <xdr:colOff>114300</xdr:colOff>
      <xdr:row>98</xdr:row>
      <xdr:rowOff>64700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08238"/>
          <a:ext cx="889000" cy="5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64577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52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6138</xdr:rowOff>
    </xdr:from>
    <xdr:to>
      <xdr:col>71</xdr:col>
      <xdr:colOff>177800</xdr:colOff>
      <xdr:row>98</xdr:row>
      <xdr:rowOff>23799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08238"/>
          <a:ext cx="889000" cy="1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154206</xdr:rowOff>
    </xdr:from>
    <xdr:to>
      <xdr:col>67</xdr:col>
      <xdr:colOff>101600</xdr:colOff>
      <xdr:row>98</xdr:row>
      <xdr:rowOff>84356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78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75483</xdr:rowOff>
    </xdr:from>
    <xdr:ext cx="59901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14795" y="16877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9587</xdr:rowOff>
    </xdr:from>
    <xdr:to>
      <xdr:col>85</xdr:col>
      <xdr:colOff>177800</xdr:colOff>
      <xdr:row>98</xdr:row>
      <xdr:rowOff>111187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1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133951</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62250</xdr:rowOff>
    </xdr:from>
    <xdr:to>
      <xdr:col>81</xdr:col>
      <xdr:colOff>101600</xdr:colOff>
      <xdr:row>98</xdr:row>
      <xdr:rowOff>163850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154977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5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13900</xdr:rowOff>
    </xdr:from>
    <xdr:to>
      <xdr:col>76</xdr:col>
      <xdr:colOff>165100</xdr:colOff>
      <xdr:row>98</xdr:row>
      <xdr:rowOff>115500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106627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08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126788</xdr:rowOff>
    </xdr:from>
    <xdr:to>
      <xdr:col>72</xdr:col>
      <xdr:colOff>38100</xdr:colOff>
      <xdr:row>98</xdr:row>
      <xdr:rowOff>56938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5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48065</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85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144449</xdr:rowOff>
    </xdr:from>
    <xdr:to>
      <xdr:col>67</xdr:col>
      <xdr:colOff>101600</xdr:colOff>
      <xdr:row>98</xdr:row>
      <xdr:rowOff>74599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77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91126</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14795" y="1655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80396</xdr:rowOff>
    </xdr:from>
    <xdr:to>
      <xdr:col>98</xdr:col>
      <xdr:colOff>38100</xdr:colOff>
      <xdr:row>39</xdr:row>
      <xdr:rowOff>10546</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9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27073</xdr:rowOff>
    </xdr:from>
    <xdr:ext cx="378565"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7017" y="6370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79201</xdr:rowOff>
    </xdr:from>
    <xdr:to>
      <xdr:col>98</xdr:col>
      <xdr:colOff>38100</xdr:colOff>
      <xdr:row>59</xdr:row>
      <xdr:rowOff>9351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2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25878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9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147418</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91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146535</xdr:rowOff>
    </xdr:from>
    <xdr:to>
      <xdr:col>116</xdr:col>
      <xdr:colOff>63500</xdr:colOff>
      <xdr:row>78</xdr:row>
      <xdr:rowOff>2387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3348185"/>
          <a:ext cx="838200" cy="2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24609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054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146535</xdr:rowOff>
    </xdr:from>
    <xdr:to>
      <xdr:col>111</xdr:col>
      <xdr:colOff>177800</xdr:colOff>
      <xdr:row>77</xdr:row>
      <xdr:rowOff>168095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348185"/>
          <a:ext cx="889000" cy="2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125485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281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168095</xdr:rowOff>
    </xdr:from>
    <xdr:to>
      <xdr:col>107</xdr:col>
      <xdr:colOff>50800</xdr:colOff>
      <xdr:row>78</xdr:row>
      <xdr:rowOff>20507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369745"/>
          <a:ext cx="889000" cy="23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97249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2784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20507</xdr:rowOff>
    </xdr:from>
    <xdr:to>
      <xdr:col>102</xdr:col>
      <xdr:colOff>114300</xdr:colOff>
      <xdr:row>78</xdr:row>
      <xdr:rowOff>40043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393607"/>
          <a:ext cx="889000" cy="1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124510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281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90081</xdr:rowOff>
    </xdr:from>
    <xdr:to>
      <xdr:col>98</xdr:col>
      <xdr:colOff>38100</xdr:colOff>
      <xdr:row>77</xdr:row>
      <xdr:rowOff>20231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2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36758</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289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123037</xdr:rowOff>
    </xdr:from>
    <xdr:to>
      <xdr:col>116</xdr:col>
      <xdr:colOff>114300</xdr:colOff>
      <xdr:row>78</xdr:row>
      <xdr:rowOff>53187</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3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37964</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23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95735</xdr:rowOff>
    </xdr:from>
    <xdr:to>
      <xdr:col>112</xdr:col>
      <xdr:colOff>38100</xdr:colOff>
      <xdr:row>78</xdr:row>
      <xdr:rowOff>25885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29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17012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39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117295</xdr:rowOff>
    </xdr:from>
    <xdr:to>
      <xdr:col>107</xdr:col>
      <xdr:colOff>101600</xdr:colOff>
      <xdr:row>78</xdr:row>
      <xdr:rowOff>47445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31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38572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41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141157</xdr:rowOff>
    </xdr:from>
    <xdr:to>
      <xdr:col>102</xdr:col>
      <xdr:colOff>165100</xdr:colOff>
      <xdr:row>78</xdr:row>
      <xdr:rowOff>71307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34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62434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435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160693</xdr:rowOff>
    </xdr:from>
    <xdr:to>
      <xdr:col>98</xdr:col>
      <xdr:colOff>38100</xdr:colOff>
      <xdr:row>78</xdr:row>
      <xdr:rowOff>90843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36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81970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45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性質別歳出での住民１人当たりのコストは、すべての項目で類似団体を下回っているが、類似団体との比較については、人口の開きによるものと推測される。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前年度と比較して、歳出総額は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544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金額の増減が大きい項目を見ると、増加している項目は積立金で、新庁舎建設に備え、公共施設建設基金の積立てによるもので、前年度と比較して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7,551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195.6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％）と大幅な増となった。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一方、減少している項目は補助費等で、村内に新たに取得した土地において、医療機器の製造工場の建設に伴い交付した助成金の皆減により、前年度比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山梨県鳴沢村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3,058
3,013
89.58
2,942,149
2,521,316
377,939
1,746,772
225,665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59975</xdr:rowOff>
    </xdr:from>
    <xdr:to>
      <xdr:col>24</xdr:col>
      <xdr:colOff>63500</xdr:colOff>
      <xdr:row>38</xdr:row>
      <xdr:rowOff>64048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575075"/>
          <a:ext cx="838200" cy="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146081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318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64048</xdr:rowOff>
    </xdr:from>
    <xdr:to>
      <xdr:col>19</xdr:col>
      <xdr:colOff>177800</xdr:colOff>
      <xdr:row>38</xdr:row>
      <xdr:rowOff>70720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579148"/>
          <a:ext cx="889000" cy="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65867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23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64433</xdr:rowOff>
    </xdr:from>
    <xdr:to>
      <xdr:col>15</xdr:col>
      <xdr:colOff>50800</xdr:colOff>
      <xdr:row>38</xdr:row>
      <xdr:rowOff>70720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2019300" y="6579533"/>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82497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25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64433</xdr:rowOff>
    </xdr:from>
    <xdr:to>
      <xdr:col>10</xdr:col>
      <xdr:colOff>114300</xdr:colOff>
      <xdr:row>38</xdr:row>
      <xdr:rowOff>77078</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579533"/>
          <a:ext cx="889000" cy="1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104057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27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25906</xdr:rowOff>
    </xdr:from>
    <xdr:to>
      <xdr:col>6</xdr:col>
      <xdr:colOff>38100</xdr:colOff>
      <xdr:row>38</xdr:row>
      <xdr:rowOff>127506</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4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144034</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31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9175</xdr:rowOff>
    </xdr:from>
    <xdr:to>
      <xdr:col>24</xdr:col>
      <xdr:colOff>114300</xdr:colOff>
      <xdr:row>38</xdr:row>
      <xdr:rowOff>110775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52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101632</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44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13248</xdr:rowOff>
    </xdr:from>
    <xdr:to>
      <xdr:col>20</xdr:col>
      <xdr:colOff>38100</xdr:colOff>
      <xdr:row>38</xdr:row>
      <xdr:rowOff>114848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52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105975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62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19920</xdr:rowOff>
    </xdr:from>
    <xdr:to>
      <xdr:col>15</xdr:col>
      <xdr:colOff>101600</xdr:colOff>
      <xdr:row>38</xdr:row>
      <xdr:rowOff>121520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53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112647</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62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13633</xdr:rowOff>
    </xdr:from>
    <xdr:to>
      <xdr:col>10</xdr:col>
      <xdr:colOff>165100</xdr:colOff>
      <xdr:row>38</xdr:row>
      <xdr:rowOff>115233</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52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106360</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62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26278</xdr:rowOff>
    </xdr:from>
    <xdr:to>
      <xdr:col>6</xdr:col>
      <xdr:colOff>38100</xdr:colOff>
      <xdr:row>38</xdr:row>
      <xdr:rowOff>127878</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54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119005</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63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24175</xdr:rowOff>
    </xdr:from>
    <xdr:to>
      <xdr:col>24</xdr:col>
      <xdr:colOff>63500</xdr:colOff>
      <xdr:row>58</xdr:row>
      <xdr:rowOff>38134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68275"/>
          <a:ext cx="838200" cy="1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71087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72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34099</xdr:rowOff>
    </xdr:from>
    <xdr:to>
      <xdr:col>19</xdr:col>
      <xdr:colOff>177800</xdr:colOff>
      <xdr:row>58</xdr:row>
      <xdr:rowOff>38134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78199"/>
          <a:ext cx="889000" cy="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7543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0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170559</xdr:rowOff>
    </xdr:from>
    <xdr:to>
      <xdr:col>15</xdr:col>
      <xdr:colOff>50800</xdr:colOff>
      <xdr:row>58</xdr:row>
      <xdr:rowOff>34099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943209"/>
          <a:ext cx="889000" cy="3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168154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143944</xdr:rowOff>
    </xdr:from>
    <xdr:to>
      <xdr:col>10</xdr:col>
      <xdr:colOff>114300</xdr:colOff>
      <xdr:row>57</xdr:row>
      <xdr:rowOff>170559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916594"/>
          <a:ext cx="889000" cy="2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135634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66744</xdr:rowOff>
    </xdr:from>
    <xdr:to>
      <xdr:col>6</xdr:col>
      <xdr:colOff>38100</xdr:colOff>
      <xdr:row>57</xdr:row>
      <xdr:rowOff>168344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3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13421</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61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144825</xdr:rowOff>
    </xdr:from>
    <xdr:to>
      <xdr:col>24</xdr:col>
      <xdr:colOff>114300</xdr:colOff>
      <xdr:row>58</xdr:row>
      <xdr:rowOff>74975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1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59752</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3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158784</xdr:rowOff>
    </xdr:from>
    <xdr:to>
      <xdr:col>20</xdr:col>
      <xdr:colOff>38100</xdr:colOff>
      <xdr:row>58</xdr:row>
      <xdr:rowOff>88934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3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80061</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10024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154749</xdr:rowOff>
    </xdr:from>
    <xdr:to>
      <xdr:col>15</xdr:col>
      <xdr:colOff>101600</xdr:colOff>
      <xdr:row>58</xdr:row>
      <xdr:rowOff>84899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2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76026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1002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119759</xdr:rowOff>
    </xdr:from>
    <xdr:to>
      <xdr:col>10</xdr:col>
      <xdr:colOff>165100</xdr:colOff>
      <xdr:row>58</xdr:row>
      <xdr:rowOff>49909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9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41036</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985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93144</xdr:rowOff>
    </xdr:from>
    <xdr:to>
      <xdr:col>6</xdr:col>
      <xdr:colOff>38100</xdr:colOff>
      <xdr:row>58</xdr:row>
      <xdr:rowOff>23294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6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14421</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958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115350</xdr:rowOff>
    </xdr:from>
    <xdr:to>
      <xdr:col>24</xdr:col>
      <xdr:colOff>63500</xdr:colOff>
      <xdr:row>78</xdr:row>
      <xdr:rowOff>153760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488450"/>
          <a:ext cx="838200" cy="3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102037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132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153760</xdr:rowOff>
    </xdr:from>
    <xdr:to>
      <xdr:col>19</xdr:col>
      <xdr:colOff>177800</xdr:colOff>
      <xdr:row>79</xdr:row>
      <xdr:rowOff>44182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526860"/>
          <a:ext cx="889000" cy="6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23530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05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24493</xdr:rowOff>
    </xdr:from>
    <xdr:to>
      <xdr:col>15</xdr:col>
      <xdr:colOff>50800</xdr:colOff>
      <xdr:row>79</xdr:row>
      <xdr:rowOff>44182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569043"/>
          <a:ext cx="889000" cy="1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74060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0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24493</xdr:rowOff>
    </xdr:from>
    <xdr:to>
      <xdr:col>10</xdr:col>
      <xdr:colOff>114300</xdr:colOff>
      <xdr:row>79</xdr:row>
      <xdr:rowOff>52324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569043"/>
          <a:ext cx="889000" cy="2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75959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0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34427</xdr:rowOff>
    </xdr:from>
    <xdr:to>
      <xdr:col>6</xdr:col>
      <xdr:colOff>38100</xdr:colOff>
      <xdr:row>78</xdr:row>
      <xdr:rowOff>136027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40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152554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182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64550</xdr:rowOff>
    </xdr:from>
    <xdr:to>
      <xdr:col>24</xdr:col>
      <xdr:colOff>114300</xdr:colOff>
      <xdr:row>78</xdr:row>
      <xdr:rowOff>166150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43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150927</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35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102960</xdr:rowOff>
    </xdr:from>
    <xdr:to>
      <xdr:col>20</xdr:col>
      <xdr:colOff>38100</xdr:colOff>
      <xdr:row>79</xdr:row>
      <xdr:rowOff>33110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4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24237</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56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164832</xdr:rowOff>
    </xdr:from>
    <xdr:to>
      <xdr:col>15</xdr:col>
      <xdr:colOff>101600</xdr:colOff>
      <xdr:row>79</xdr:row>
      <xdr:rowOff>94982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53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86109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630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145143</xdr:rowOff>
    </xdr:from>
    <xdr:to>
      <xdr:col>10</xdr:col>
      <xdr:colOff>165100</xdr:colOff>
      <xdr:row>79</xdr:row>
      <xdr:rowOff>75293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51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66420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610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1524</xdr:rowOff>
    </xdr:from>
    <xdr:to>
      <xdr:col>6</xdr:col>
      <xdr:colOff>38100</xdr:colOff>
      <xdr:row>79</xdr:row>
      <xdr:rowOff>103124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54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94251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638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41497</xdr:rowOff>
    </xdr:from>
    <xdr:to>
      <xdr:col>24</xdr:col>
      <xdr:colOff>63500</xdr:colOff>
      <xdr:row>98</xdr:row>
      <xdr:rowOff>63317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43597"/>
          <a:ext cx="838200" cy="2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69714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28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25403</xdr:rowOff>
    </xdr:from>
    <xdr:to>
      <xdr:col>19</xdr:col>
      <xdr:colOff>177800</xdr:colOff>
      <xdr:row>98</xdr:row>
      <xdr:rowOff>41497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27503"/>
          <a:ext cx="889000" cy="16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157077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4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25403</xdr:rowOff>
    </xdr:from>
    <xdr:to>
      <xdr:col>15</xdr:col>
      <xdr:colOff>50800</xdr:colOff>
      <xdr:row>98</xdr:row>
      <xdr:rowOff>53243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27503"/>
          <a:ext cx="889000" cy="2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169279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5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53243</xdr:rowOff>
    </xdr:from>
    <xdr:to>
      <xdr:col>10</xdr:col>
      <xdr:colOff>114300</xdr:colOff>
      <xdr:row>98</xdr:row>
      <xdr:rowOff>82037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55343"/>
          <a:ext cx="889000" cy="2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6507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6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133041</xdr:rowOff>
    </xdr:from>
    <xdr:to>
      <xdr:col>6</xdr:col>
      <xdr:colOff>38100</xdr:colOff>
      <xdr:row>98</xdr:row>
      <xdr:rowOff>63191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6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79718</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3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12517</xdr:rowOff>
    </xdr:from>
    <xdr:to>
      <xdr:col>24</xdr:col>
      <xdr:colOff>114300</xdr:colOff>
      <xdr:row>98</xdr:row>
      <xdr:rowOff>114117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1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98894</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2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162147</xdr:rowOff>
    </xdr:from>
    <xdr:to>
      <xdr:col>20</xdr:col>
      <xdr:colOff>38100</xdr:colOff>
      <xdr:row>98</xdr:row>
      <xdr:rowOff>92297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9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83424</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85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146053</xdr:rowOff>
    </xdr:from>
    <xdr:to>
      <xdr:col>15</xdr:col>
      <xdr:colOff>101600</xdr:colOff>
      <xdr:row>98</xdr:row>
      <xdr:rowOff>76203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7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67330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6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2443</xdr:rowOff>
    </xdr:from>
    <xdr:to>
      <xdr:col>10</xdr:col>
      <xdr:colOff>165100</xdr:colOff>
      <xdr:row>98</xdr:row>
      <xdr:rowOff>104043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0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95170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9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31237</xdr:rowOff>
    </xdr:from>
    <xdr:to>
      <xdr:col>6</xdr:col>
      <xdr:colOff>38100</xdr:colOff>
      <xdr:row>98</xdr:row>
      <xdr:rowOff>132837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3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123964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2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141154</xdr:rowOff>
    </xdr:from>
    <xdr:to>
      <xdr:col>36</xdr:col>
      <xdr:colOff>165100</xdr:colOff>
      <xdr:row>39</xdr:row>
      <xdr:rowOff>71304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5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87831</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43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13526</xdr:rowOff>
    </xdr:from>
    <xdr:to>
      <xdr:col>55</xdr:col>
      <xdr:colOff>0</xdr:colOff>
      <xdr:row>59</xdr:row>
      <xdr:rowOff>13984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129076"/>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134104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35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13984</xdr:rowOff>
    </xdr:from>
    <xdr:to>
      <xdr:col>50</xdr:col>
      <xdr:colOff>114300</xdr:colOff>
      <xdr:row>59</xdr:row>
      <xdr:rowOff>15309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129534"/>
          <a:ext cx="889000" cy="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70128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7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15309</xdr:rowOff>
    </xdr:from>
    <xdr:to>
      <xdr:col>45</xdr:col>
      <xdr:colOff>177800</xdr:colOff>
      <xdr:row>59</xdr:row>
      <xdr:rowOff>15785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130859"/>
          <a:ext cx="889000"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77319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7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12246</xdr:rowOff>
    </xdr:from>
    <xdr:to>
      <xdr:col>41</xdr:col>
      <xdr:colOff>50800</xdr:colOff>
      <xdr:row>59</xdr:row>
      <xdr:rowOff>15785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127796"/>
          <a:ext cx="889000" cy="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73574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7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80735</xdr:rowOff>
    </xdr:from>
    <xdr:to>
      <xdr:col>36</xdr:col>
      <xdr:colOff>165100</xdr:colOff>
      <xdr:row>58</xdr:row>
      <xdr:rowOff>10885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5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27412</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28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134176</xdr:rowOff>
    </xdr:from>
    <xdr:to>
      <xdr:col>55</xdr:col>
      <xdr:colOff>50800</xdr:colOff>
      <xdr:row>59</xdr:row>
      <xdr:rowOff>64326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7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49103</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9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134634</xdr:rowOff>
    </xdr:from>
    <xdr:to>
      <xdr:col>50</xdr:col>
      <xdr:colOff>165100</xdr:colOff>
      <xdr:row>59</xdr:row>
      <xdr:rowOff>64784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7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55911</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7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135959</xdr:rowOff>
    </xdr:from>
    <xdr:to>
      <xdr:col>46</xdr:col>
      <xdr:colOff>38100</xdr:colOff>
      <xdr:row>59</xdr:row>
      <xdr:rowOff>66109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8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57236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17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136435</xdr:rowOff>
    </xdr:from>
    <xdr:to>
      <xdr:col>41</xdr:col>
      <xdr:colOff>101600</xdr:colOff>
      <xdr:row>59</xdr:row>
      <xdr:rowOff>66585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8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57712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7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132896</xdr:rowOff>
    </xdr:from>
    <xdr:to>
      <xdr:col>36</xdr:col>
      <xdr:colOff>165100</xdr:colOff>
      <xdr:row>59</xdr:row>
      <xdr:rowOff>63046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7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54173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6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80989</xdr:rowOff>
    </xdr:from>
    <xdr:to>
      <xdr:col>55</xdr:col>
      <xdr:colOff>0</xdr:colOff>
      <xdr:row>79</xdr:row>
      <xdr:rowOff>82193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625539"/>
          <a:ext cx="838200" cy="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143025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44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78783</xdr:rowOff>
    </xdr:from>
    <xdr:to>
      <xdr:col>50</xdr:col>
      <xdr:colOff>114300</xdr:colOff>
      <xdr:row>79</xdr:row>
      <xdr:rowOff>82193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623333"/>
          <a:ext cx="889000" cy="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68829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7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78783</xdr:rowOff>
    </xdr:from>
    <xdr:to>
      <xdr:col>45</xdr:col>
      <xdr:colOff>177800</xdr:colOff>
      <xdr:row>79</xdr:row>
      <xdr:rowOff>82472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623333"/>
          <a:ext cx="889000" cy="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67491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6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76986</xdr:rowOff>
    </xdr:from>
    <xdr:to>
      <xdr:col>41</xdr:col>
      <xdr:colOff>50800</xdr:colOff>
      <xdr:row>79</xdr:row>
      <xdr:rowOff>82472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621536"/>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68294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6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149845</xdr:rowOff>
    </xdr:from>
    <xdr:to>
      <xdr:col>36</xdr:col>
      <xdr:colOff>165100</xdr:colOff>
      <xdr:row>79</xdr:row>
      <xdr:rowOff>79995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52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96522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29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30189</xdr:rowOff>
    </xdr:from>
    <xdr:to>
      <xdr:col>55</xdr:col>
      <xdr:colOff>50800</xdr:colOff>
      <xdr:row>79</xdr:row>
      <xdr:rowOff>131789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7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116566</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8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31393</xdr:rowOff>
    </xdr:from>
    <xdr:to>
      <xdr:col>50</xdr:col>
      <xdr:colOff>165100</xdr:colOff>
      <xdr:row>79</xdr:row>
      <xdr:rowOff>132993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7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124120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66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27983</xdr:rowOff>
    </xdr:from>
    <xdr:to>
      <xdr:col>46</xdr:col>
      <xdr:colOff>38100</xdr:colOff>
      <xdr:row>79</xdr:row>
      <xdr:rowOff>129583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7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120710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66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31672</xdr:rowOff>
    </xdr:from>
    <xdr:to>
      <xdr:col>41</xdr:col>
      <xdr:colOff>101600</xdr:colOff>
      <xdr:row>79</xdr:row>
      <xdr:rowOff>133272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7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124399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66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26186</xdr:rowOff>
    </xdr:from>
    <xdr:to>
      <xdr:col>36</xdr:col>
      <xdr:colOff>165100</xdr:colOff>
      <xdr:row>79</xdr:row>
      <xdr:rowOff>127786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7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118913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66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116835</xdr:rowOff>
    </xdr:from>
    <xdr:to>
      <xdr:col>55</xdr:col>
      <xdr:colOff>0</xdr:colOff>
      <xdr:row>98</xdr:row>
      <xdr:rowOff>117244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918935"/>
          <a:ext cx="838200" cy="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651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116835</xdr:rowOff>
    </xdr:from>
    <xdr:to>
      <xdr:col>50</xdr:col>
      <xdr:colOff>114300</xdr:colOff>
      <xdr:row>98</xdr:row>
      <xdr:rowOff>121464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918935"/>
          <a:ext cx="889000" cy="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131615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59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121464</xdr:rowOff>
    </xdr:from>
    <xdr:to>
      <xdr:col>45</xdr:col>
      <xdr:colOff>177800</xdr:colOff>
      <xdr:row>98</xdr:row>
      <xdr:rowOff>124383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923564"/>
          <a:ext cx="889000" cy="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129010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58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117291</xdr:rowOff>
    </xdr:from>
    <xdr:to>
      <xdr:col>41</xdr:col>
      <xdr:colOff>50800</xdr:colOff>
      <xdr:row>98</xdr:row>
      <xdr:rowOff>124383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919391"/>
          <a:ext cx="889000" cy="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24923</xdr:rowOff>
    </xdr:from>
    <xdr:to>
      <xdr:col>36</xdr:col>
      <xdr:colOff>165100</xdr:colOff>
      <xdr:row>98</xdr:row>
      <xdr:rowOff>126523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2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143050</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60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66444</xdr:rowOff>
    </xdr:from>
    <xdr:to>
      <xdr:col>55</xdr:col>
      <xdr:colOff>50800</xdr:colOff>
      <xdr:row>98</xdr:row>
      <xdr:rowOff>168044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6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152821</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8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66035</xdr:rowOff>
    </xdr:from>
    <xdr:to>
      <xdr:col>50</xdr:col>
      <xdr:colOff>165100</xdr:colOff>
      <xdr:row>98</xdr:row>
      <xdr:rowOff>167635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6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158762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96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70664</xdr:rowOff>
    </xdr:from>
    <xdr:to>
      <xdr:col>46</xdr:col>
      <xdr:colOff>38100</xdr:colOff>
      <xdr:row>99</xdr:row>
      <xdr:rowOff>814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7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163391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73583</xdr:rowOff>
    </xdr:from>
    <xdr:to>
      <xdr:col>41</xdr:col>
      <xdr:colOff>101600</xdr:colOff>
      <xdr:row>99</xdr:row>
      <xdr:rowOff>3733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7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166310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96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66491</xdr:rowOff>
    </xdr:from>
    <xdr:to>
      <xdr:col>36</xdr:col>
      <xdr:colOff>165100</xdr:colOff>
      <xdr:row>98</xdr:row>
      <xdr:rowOff>168091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6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159218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96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28376</xdr:rowOff>
    </xdr:from>
    <xdr:to>
      <xdr:col>85</xdr:col>
      <xdr:colOff>127000</xdr:colOff>
      <xdr:row>38</xdr:row>
      <xdr:rowOff>39443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543476"/>
          <a:ext cx="838200" cy="1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72233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4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39443</xdr:rowOff>
    </xdr:from>
    <xdr:to>
      <xdr:col>81</xdr:col>
      <xdr:colOff>50800</xdr:colOff>
      <xdr:row>38</xdr:row>
      <xdr:rowOff>48785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554543"/>
          <a:ext cx="889000" cy="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31839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20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48785</xdr:rowOff>
    </xdr:from>
    <xdr:to>
      <xdr:col>76</xdr:col>
      <xdr:colOff>114300</xdr:colOff>
      <xdr:row>38</xdr:row>
      <xdr:rowOff>85720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563885"/>
          <a:ext cx="889000" cy="3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51865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2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44637</xdr:rowOff>
    </xdr:from>
    <xdr:to>
      <xdr:col>71</xdr:col>
      <xdr:colOff>177800</xdr:colOff>
      <xdr:row>38</xdr:row>
      <xdr:rowOff>85720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559737"/>
          <a:ext cx="889000" cy="4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106742</xdr:rowOff>
    </xdr:from>
    <xdr:to>
      <xdr:col>67</xdr:col>
      <xdr:colOff>101600</xdr:colOff>
      <xdr:row>38</xdr:row>
      <xdr:rowOff>36892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4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53419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22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149026</xdr:rowOff>
    </xdr:from>
    <xdr:to>
      <xdr:col>85</xdr:col>
      <xdr:colOff>177800</xdr:colOff>
      <xdr:row>38</xdr:row>
      <xdr:rowOff>79176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9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127453</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7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160093</xdr:rowOff>
    </xdr:from>
    <xdr:to>
      <xdr:col>81</xdr:col>
      <xdr:colOff>101600</xdr:colOff>
      <xdr:row>38</xdr:row>
      <xdr:rowOff>90243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50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81370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9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169435</xdr:rowOff>
    </xdr:from>
    <xdr:to>
      <xdr:col>76</xdr:col>
      <xdr:colOff>165100</xdr:colOff>
      <xdr:row>38</xdr:row>
      <xdr:rowOff>99585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51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90712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60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34920</xdr:rowOff>
    </xdr:from>
    <xdr:to>
      <xdr:col>72</xdr:col>
      <xdr:colOff>38100</xdr:colOff>
      <xdr:row>38</xdr:row>
      <xdr:rowOff>136520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55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127647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6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165287</xdr:rowOff>
    </xdr:from>
    <xdr:to>
      <xdr:col>67</xdr:col>
      <xdr:colOff>101600</xdr:colOff>
      <xdr:row>38</xdr:row>
      <xdr:rowOff>95437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50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86564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601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164057</xdr:rowOff>
    </xdr:from>
    <xdr:to>
      <xdr:col>85</xdr:col>
      <xdr:colOff>127000</xdr:colOff>
      <xdr:row>58</xdr:row>
      <xdr:rowOff>45858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936707"/>
          <a:ext cx="838200" cy="5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8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45858</xdr:rowOff>
    </xdr:from>
    <xdr:to>
      <xdr:col>81</xdr:col>
      <xdr:colOff>50800</xdr:colOff>
      <xdr:row>58</xdr:row>
      <xdr:rowOff>81259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989958"/>
          <a:ext cx="889000" cy="3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141838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57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81259</xdr:rowOff>
    </xdr:from>
    <xdr:to>
      <xdr:col>76</xdr:col>
      <xdr:colOff>114300</xdr:colOff>
      <xdr:row>58</xdr:row>
      <xdr:rowOff>99181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10025359"/>
          <a:ext cx="889000" cy="1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153658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94328</xdr:rowOff>
    </xdr:from>
    <xdr:to>
      <xdr:col>71</xdr:col>
      <xdr:colOff>177800</xdr:colOff>
      <xdr:row>58</xdr:row>
      <xdr:rowOff>99181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10038428"/>
          <a:ext cx="889000" cy="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15374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61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122855</xdr:rowOff>
    </xdr:from>
    <xdr:to>
      <xdr:col>67</xdr:col>
      <xdr:colOff>101600</xdr:colOff>
      <xdr:row>58</xdr:row>
      <xdr:rowOff>53005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9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69532</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67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113257</xdr:rowOff>
    </xdr:from>
    <xdr:to>
      <xdr:col>85</xdr:col>
      <xdr:colOff>177800</xdr:colOff>
      <xdr:row>58</xdr:row>
      <xdr:rowOff>43407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28184</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0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166508</xdr:rowOff>
    </xdr:from>
    <xdr:to>
      <xdr:col>81</xdr:col>
      <xdr:colOff>101600</xdr:colOff>
      <xdr:row>58</xdr:row>
      <xdr:rowOff>96658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3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87785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1003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30459</xdr:rowOff>
    </xdr:from>
    <xdr:to>
      <xdr:col>76</xdr:col>
      <xdr:colOff>165100</xdr:colOff>
      <xdr:row>58</xdr:row>
      <xdr:rowOff>132059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7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123186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10067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48381</xdr:rowOff>
    </xdr:from>
    <xdr:to>
      <xdr:col>72</xdr:col>
      <xdr:colOff>38100</xdr:colOff>
      <xdr:row>58</xdr:row>
      <xdr:rowOff>149981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9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141108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08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43528</xdr:rowOff>
    </xdr:from>
    <xdr:to>
      <xdr:col>67</xdr:col>
      <xdr:colOff>101600</xdr:colOff>
      <xdr:row>58</xdr:row>
      <xdr:rowOff>145128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8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136255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08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44362</xdr:rowOff>
    </xdr:from>
    <xdr:to>
      <xdr:col>67</xdr:col>
      <xdr:colOff>101600</xdr:colOff>
      <xdr:row>78</xdr:row>
      <xdr:rowOff>145962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162489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1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80216</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6072</xdr:rowOff>
    </xdr:from>
    <xdr:to>
      <xdr:col>85</xdr:col>
      <xdr:colOff>127000</xdr:colOff>
      <xdr:row>99</xdr:row>
      <xdr:rowOff>15351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979622"/>
          <a:ext cx="838200" cy="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84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167416</xdr:rowOff>
    </xdr:from>
    <xdr:to>
      <xdr:col>81</xdr:col>
      <xdr:colOff>50800</xdr:colOff>
      <xdr:row>99</xdr:row>
      <xdr:rowOff>6072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969516"/>
          <a:ext cx="889000" cy="1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109579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39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167416</xdr:rowOff>
    </xdr:from>
    <xdr:to>
      <xdr:col>76</xdr:col>
      <xdr:colOff>114300</xdr:colOff>
      <xdr:row>98</xdr:row>
      <xdr:rowOff>168892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969516"/>
          <a:ext cx="889000" cy="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142332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168892</xdr:rowOff>
    </xdr:from>
    <xdr:to>
      <xdr:col>71</xdr:col>
      <xdr:colOff>177800</xdr:colOff>
      <xdr:row>98</xdr:row>
      <xdr:rowOff>168928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970992"/>
          <a:ext cx="889000" cy="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169332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102062</xdr:rowOff>
    </xdr:from>
    <xdr:to>
      <xdr:col>67</xdr:col>
      <xdr:colOff>101600</xdr:colOff>
      <xdr:row>98</xdr:row>
      <xdr:rowOff>32212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73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48739</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50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136001</xdr:rowOff>
    </xdr:from>
    <xdr:to>
      <xdr:col>85</xdr:col>
      <xdr:colOff>177800</xdr:colOff>
      <xdr:row>99</xdr:row>
      <xdr:rowOff>66151</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93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50928</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853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126722</xdr:rowOff>
    </xdr:from>
    <xdr:to>
      <xdr:col>81</xdr:col>
      <xdr:colOff>101600</xdr:colOff>
      <xdr:row>99</xdr:row>
      <xdr:rowOff>56872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92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47999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702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116616</xdr:rowOff>
    </xdr:from>
    <xdr:to>
      <xdr:col>76</xdr:col>
      <xdr:colOff>165100</xdr:colOff>
      <xdr:row>99</xdr:row>
      <xdr:rowOff>46766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91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37893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701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118092</xdr:rowOff>
    </xdr:from>
    <xdr:to>
      <xdr:col>72</xdr:col>
      <xdr:colOff>38100</xdr:colOff>
      <xdr:row>99</xdr:row>
      <xdr:rowOff>48242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92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39369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701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118128</xdr:rowOff>
    </xdr:from>
    <xdr:to>
      <xdr:col>67</xdr:col>
      <xdr:colOff>101600</xdr:colOff>
      <xdr:row>99</xdr:row>
      <xdr:rowOff>48278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92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39405</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701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144507</xdr:rowOff>
    </xdr:from>
    <xdr:to>
      <xdr:col>98</xdr:col>
      <xdr:colOff>38100</xdr:colOff>
      <xdr:row>38</xdr:row>
      <xdr:rowOff>74657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91184</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63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性質別歳出での住民１人当たりのコストは、すべての項目で類似団体を下回っているが、類似団体との比較については、人口の開きによるものと推測される。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前年度と比較して、歳出総額は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544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金額の増減の大きい項目を見ると、総務費については、自治体情報システム標準化に向けた対応委託業務の増などにより、前年度比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8,870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％）の増となった。教育費については、体育施設（村民体育館・屋内テニスコート場）の外壁塗装・防水工事の増などにより、前年度比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8,360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一方、減少した項目では、衛生費については、新型コロナウイルスワクチン予防接種事業の皆減などにより、前年度比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3,694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％）の減となった。公債費については、平成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25.26.30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年度に借入れた、緊急防災・減災事業債の償還が完了したことなどにより、前年度比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1,532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山梨県鳴沢村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年度の財政調整基金残高の標準財政規模に対する割合は</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68.15</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％で、前年度と比較し、</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2.53</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ポイント減少した。これは、財政調整基金への積立てが利子分（</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192</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千円）のみであったことが要因である。財政調整基金については、国・県の補助金を積極的に活用し特定財源の確保に努め、最低水準の取り崩しに努めている。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実質収支額は、前年度と比較し、</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1.68</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ポイント増加した。これは、歳入歳出差引額が前年度から増加したためである。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実質単年度収支は、翌年度に繰り越すべき財源として</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4,289</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万</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千円を確保し、単年度収支額は前年度と比較して</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3,094</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万</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千円減少し、財政調整基金への積立てが利子分のみであった一方、財政調整基金の取り崩しを行わなかったことから、実質収支額が</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4,190</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万</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千円（対前年度△</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3,117</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万円、△</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75.8</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％）となり、標準財政規模に対する比率は</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7.88</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ポイント減少の</a:t>
          </a:r>
          <a:r>
            <a:rPr kumimoji="1" lang="en-US" altLang="ja-JP"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2.40</a:t>
          </a:r>
          <a:r>
            <a:rPr kumimoji="1" lang="ja-JP" altLang="en-US" sz="9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山梨県鳴沢村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年間では、各会計ともに実質収支は黒字となっている。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当村の場合、一般会計の他は、法令により最低限の設置が義務付けられている特別会計・公営企業会計のみの構成となっているため、一般会計の占める割合が高い。</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2942149</v>
      </c>
      <c r="BO4" s="436"/>
      <c r="BP4" s="436"/>
      <c r="BQ4" s="436"/>
      <c r="BR4" s="436"/>
      <c r="BS4" s="436"/>
      <c r="BT4" s="436"/>
      <c r="BU4" s="437"/>
      <c r="BV4" s="435">
        <v>2716239</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21.6</v>
      </c>
      <c r="CU4" s="576"/>
      <c r="CV4" s="576"/>
      <c r="CW4" s="576"/>
      <c r="CX4" s="576"/>
      <c r="CY4" s="576"/>
      <c r="CZ4" s="576"/>
      <c r="DA4" s="577"/>
      <c r="DB4" s="575">
        <v>20</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2521316</v>
      </c>
      <c r="BO5" s="407"/>
      <c r="BP5" s="407"/>
      <c r="BQ5" s="407"/>
      <c r="BR5" s="407"/>
      <c r="BS5" s="407"/>
      <c r="BT5" s="407"/>
      <c r="BU5" s="408"/>
      <c r="BV5" s="406">
        <v>2345871</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74.8</v>
      </c>
      <c r="CU5" s="404"/>
      <c r="CV5" s="404"/>
      <c r="CW5" s="404"/>
      <c r="CX5" s="404"/>
      <c r="CY5" s="404"/>
      <c r="CZ5" s="404"/>
      <c r="DA5" s="405"/>
      <c r="DB5" s="403">
        <v>74.599999999999994</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420833</v>
      </c>
      <c r="BO6" s="407"/>
      <c r="BP6" s="407"/>
      <c r="BQ6" s="407"/>
      <c r="BR6" s="407"/>
      <c r="BS6" s="407"/>
      <c r="BT6" s="407"/>
      <c r="BU6" s="408"/>
      <c r="BV6" s="406">
        <v>370368</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74.8</v>
      </c>
      <c r="CU6" s="550"/>
      <c r="CV6" s="550"/>
      <c r="CW6" s="550"/>
      <c r="CX6" s="550"/>
      <c r="CY6" s="550"/>
      <c r="CZ6" s="550"/>
      <c r="DA6" s="551"/>
      <c r="DB6" s="549">
        <v>74.599999999999994</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42894</v>
      </c>
      <c r="BO7" s="407"/>
      <c r="BP7" s="407"/>
      <c r="BQ7" s="407"/>
      <c r="BR7" s="407"/>
      <c r="BS7" s="407"/>
      <c r="BT7" s="407"/>
      <c r="BU7" s="408"/>
      <c r="BV7" s="406">
        <v>34142</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1746772</v>
      </c>
      <c r="CU7" s="407"/>
      <c r="CV7" s="407"/>
      <c r="CW7" s="407"/>
      <c r="CX7" s="407"/>
      <c r="CY7" s="407"/>
      <c r="CZ7" s="407"/>
      <c r="DA7" s="408"/>
      <c r="DB7" s="406">
        <v>1684112</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377939</v>
      </c>
      <c r="BO8" s="407"/>
      <c r="BP8" s="407"/>
      <c r="BQ8" s="407"/>
      <c r="BR8" s="407"/>
      <c r="BS8" s="407"/>
      <c r="BT8" s="407"/>
      <c r="BU8" s="408"/>
      <c r="BV8" s="406">
        <v>336226</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0.52</v>
      </c>
      <c r="CU8" s="510"/>
      <c r="CV8" s="510"/>
      <c r="CW8" s="510"/>
      <c r="CX8" s="510"/>
      <c r="CY8" s="510"/>
      <c r="CZ8" s="510"/>
      <c r="DA8" s="511"/>
      <c r="DB8" s="509">
        <v>0.52</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2824</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41713</v>
      </c>
      <c r="BO9" s="407"/>
      <c r="BP9" s="407"/>
      <c r="BQ9" s="407"/>
      <c r="BR9" s="407"/>
      <c r="BS9" s="407"/>
      <c r="BT9" s="407"/>
      <c r="BU9" s="408"/>
      <c r="BV9" s="406">
        <v>172661</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2</v>
      </c>
      <c r="CU9" s="404"/>
      <c r="CV9" s="404"/>
      <c r="CW9" s="404"/>
      <c r="CX9" s="404"/>
      <c r="CY9" s="404"/>
      <c r="CZ9" s="404"/>
      <c r="DA9" s="405"/>
      <c r="DB9" s="403">
        <v>2.9</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2921</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192</v>
      </c>
      <c r="BO10" s="407"/>
      <c r="BP10" s="407"/>
      <c r="BQ10" s="407"/>
      <c r="BR10" s="407"/>
      <c r="BS10" s="407"/>
      <c r="BT10" s="407"/>
      <c r="BU10" s="408"/>
      <c r="BV10" s="406">
        <v>414</v>
      </c>
      <c r="BW10" s="407"/>
      <c r="BX10" s="407"/>
      <c r="BY10" s="407"/>
      <c r="BZ10" s="407"/>
      <c r="CA10" s="407"/>
      <c r="CB10" s="407"/>
      <c r="CC10" s="408"/>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119</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3058</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3013</v>
      </c>
      <c r="S13" s="494"/>
      <c r="T13" s="494"/>
      <c r="U13" s="494"/>
      <c r="V13" s="495"/>
      <c r="W13" s="496" t="s">
        <v>131</v>
      </c>
      <c r="X13" s="392"/>
      <c r="Y13" s="392"/>
      <c r="Z13" s="392"/>
      <c r="AA13" s="392"/>
      <c r="AB13" s="393"/>
      <c r="AC13" s="359">
        <v>136</v>
      </c>
      <c r="AD13" s="360"/>
      <c r="AE13" s="360"/>
      <c r="AF13" s="360"/>
      <c r="AG13" s="361"/>
      <c r="AH13" s="359">
        <v>154</v>
      </c>
      <c r="AI13" s="360"/>
      <c r="AJ13" s="360"/>
      <c r="AK13" s="360"/>
      <c r="AL13" s="419"/>
      <c r="AM13" s="463" t="s">
        <v>132</v>
      </c>
      <c r="AN13" s="363"/>
      <c r="AO13" s="363"/>
      <c r="AP13" s="363"/>
      <c r="AQ13" s="363"/>
      <c r="AR13" s="363"/>
      <c r="AS13" s="363"/>
      <c r="AT13" s="364"/>
      <c r="AU13" s="464" t="s">
        <v>119</v>
      </c>
      <c r="AV13" s="465"/>
      <c r="AW13" s="465"/>
      <c r="AX13" s="465"/>
      <c r="AY13" s="420" t="s">
        <v>133</v>
      </c>
      <c r="AZ13" s="421"/>
      <c r="BA13" s="421"/>
      <c r="BB13" s="421"/>
      <c r="BC13" s="421"/>
      <c r="BD13" s="421"/>
      <c r="BE13" s="421"/>
      <c r="BF13" s="421"/>
      <c r="BG13" s="421"/>
      <c r="BH13" s="421"/>
      <c r="BI13" s="421"/>
      <c r="BJ13" s="421"/>
      <c r="BK13" s="421"/>
      <c r="BL13" s="421"/>
      <c r="BM13" s="422"/>
      <c r="BN13" s="406">
        <v>41905</v>
      </c>
      <c r="BO13" s="407"/>
      <c r="BP13" s="407"/>
      <c r="BQ13" s="407"/>
      <c r="BR13" s="407"/>
      <c r="BS13" s="407"/>
      <c r="BT13" s="407"/>
      <c r="BU13" s="408"/>
      <c r="BV13" s="406">
        <v>173075</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-2.9</v>
      </c>
      <c r="CU13" s="404"/>
      <c r="CV13" s="404"/>
      <c r="CW13" s="404"/>
      <c r="CX13" s="404"/>
      <c r="CY13" s="404"/>
      <c r="CZ13" s="404"/>
      <c r="DA13" s="405"/>
      <c r="DB13" s="403">
        <v>-2.4</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3079</v>
      </c>
      <c r="S14" s="494"/>
      <c r="T14" s="494"/>
      <c r="U14" s="494"/>
      <c r="V14" s="495"/>
      <c r="W14" s="497"/>
      <c r="X14" s="395"/>
      <c r="Y14" s="395"/>
      <c r="Z14" s="395"/>
      <c r="AA14" s="395"/>
      <c r="AB14" s="396"/>
      <c r="AC14" s="486">
        <v>9</v>
      </c>
      <c r="AD14" s="487"/>
      <c r="AE14" s="487"/>
      <c r="AF14" s="487"/>
      <c r="AG14" s="488"/>
      <c r="AH14" s="486">
        <v>9.9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3035</v>
      </c>
      <c r="S15" s="494"/>
      <c r="T15" s="494"/>
      <c r="U15" s="494"/>
      <c r="V15" s="495"/>
      <c r="W15" s="496" t="s">
        <v>137</v>
      </c>
      <c r="X15" s="392"/>
      <c r="Y15" s="392"/>
      <c r="Z15" s="392"/>
      <c r="AA15" s="392"/>
      <c r="AB15" s="393"/>
      <c r="AC15" s="359">
        <v>449</v>
      </c>
      <c r="AD15" s="360"/>
      <c r="AE15" s="360"/>
      <c r="AF15" s="360"/>
      <c r="AG15" s="361"/>
      <c r="AH15" s="359">
        <v>472</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768286</v>
      </c>
      <c r="BO15" s="436"/>
      <c r="BP15" s="436"/>
      <c r="BQ15" s="436"/>
      <c r="BR15" s="436"/>
      <c r="BS15" s="436"/>
      <c r="BT15" s="436"/>
      <c r="BU15" s="437"/>
      <c r="BV15" s="435">
        <v>753253</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29.7</v>
      </c>
      <c r="AD16" s="487"/>
      <c r="AE16" s="487"/>
      <c r="AF16" s="487"/>
      <c r="AG16" s="488"/>
      <c r="AH16" s="486">
        <v>30.2</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1516636</v>
      </c>
      <c r="BO16" s="407"/>
      <c r="BP16" s="407"/>
      <c r="BQ16" s="407"/>
      <c r="BR16" s="407"/>
      <c r="BS16" s="407"/>
      <c r="BT16" s="407"/>
      <c r="BU16" s="408"/>
      <c r="BV16" s="406">
        <v>1448115</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141</v>
      </c>
      <c r="S17" s="484"/>
      <c r="T17" s="484"/>
      <c r="U17" s="484"/>
      <c r="V17" s="485"/>
      <c r="W17" s="496" t="s">
        <v>144</v>
      </c>
      <c r="X17" s="392"/>
      <c r="Y17" s="392"/>
      <c r="Z17" s="392"/>
      <c r="AA17" s="392"/>
      <c r="AB17" s="393"/>
      <c r="AC17" s="359">
        <v>927</v>
      </c>
      <c r="AD17" s="360"/>
      <c r="AE17" s="360"/>
      <c r="AF17" s="360"/>
      <c r="AG17" s="361"/>
      <c r="AH17" s="359">
        <v>935</v>
      </c>
      <c r="AI17" s="360"/>
      <c r="AJ17" s="360"/>
      <c r="AK17" s="360"/>
      <c r="AL17" s="419"/>
      <c r="AM17" s="463"/>
      <c r="AN17" s="363"/>
      <c r="AO17" s="363"/>
      <c r="AP17" s="363"/>
      <c r="AQ17" s="363"/>
      <c r="AR17" s="363"/>
      <c r="AS17" s="363"/>
      <c r="AT17" s="364"/>
      <c r="AU17" s="464"/>
      <c r="AV17" s="465"/>
      <c r="AW17" s="465"/>
      <c r="AX17" s="465"/>
      <c r="AY17" s="420" t="s">
        <v>145</v>
      </c>
      <c r="AZ17" s="421"/>
      <c r="BA17" s="421"/>
      <c r="BB17" s="421"/>
      <c r="BC17" s="421"/>
      <c r="BD17" s="421"/>
      <c r="BE17" s="421"/>
      <c r="BF17" s="421"/>
      <c r="BG17" s="421"/>
      <c r="BH17" s="421"/>
      <c r="BI17" s="421"/>
      <c r="BJ17" s="421"/>
      <c r="BK17" s="421"/>
      <c r="BL17" s="421"/>
      <c r="BM17" s="422"/>
      <c r="BN17" s="406">
        <v>991622</v>
      </c>
      <c r="BO17" s="407"/>
      <c r="BP17" s="407"/>
      <c r="BQ17" s="407"/>
      <c r="BR17" s="407"/>
      <c r="BS17" s="407"/>
      <c r="BT17" s="407"/>
      <c r="BU17" s="408"/>
      <c r="BV17" s="406">
        <v>971790</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146</v>
      </c>
      <c r="C18" s="457"/>
      <c r="D18" s="457"/>
      <c r="E18" s="458"/>
      <c r="F18" s="458"/>
      <c r="G18" s="458"/>
      <c r="H18" s="458"/>
      <c r="I18" s="458"/>
      <c r="J18" s="458"/>
      <c r="K18" s="458"/>
      <c r="L18" s="459">
        <v>89.58</v>
      </c>
      <c r="M18" s="459"/>
      <c r="N18" s="459"/>
      <c r="O18" s="459"/>
      <c r="P18" s="459"/>
      <c r="Q18" s="459"/>
      <c r="R18" s="460"/>
      <c r="S18" s="460"/>
      <c r="T18" s="460"/>
      <c r="U18" s="460"/>
      <c r="V18" s="461"/>
      <c r="W18" s="477"/>
      <c r="X18" s="478"/>
      <c r="Y18" s="478"/>
      <c r="Z18" s="478"/>
      <c r="AA18" s="478"/>
      <c r="AB18" s="502"/>
      <c r="AC18" s="376">
        <v>61.3</v>
      </c>
      <c r="AD18" s="377"/>
      <c r="AE18" s="377"/>
      <c r="AF18" s="377"/>
      <c r="AG18" s="462"/>
      <c r="AH18" s="376">
        <v>59.9</v>
      </c>
      <c r="AI18" s="377"/>
      <c r="AJ18" s="377"/>
      <c r="AK18" s="377"/>
      <c r="AL18" s="378"/>
      <c r="AM18" s="463"/>
      <c r="AN18" s="363"/>
      <c r="AO18" s="363"/>
      <c r="AP18" s="363"/>
      <c r="AQ18" s="363"/>
      <c r="AR18" s="363"/>
      <c r="AS18" s="363"/>
      <c r="AT18" s="364"/>
      <c r="AU18" s="464"/>
      <c r="AV18" s="465"/>
      <c r="AW18" s="465"/>
      <c r="AX18" s="465"/>
      <c r="AY18" s="420" t="s">
        <v>147</v>
      </c>
      <c r="AZ18" s="421"/>
      <c r="BA18" s="421"/>
      <c r="BB18" s="421"/>
      <c r="BC18" s="421"/>
      <c r="BD18" s="421"/>
      <c r="BE18" s="421"/>
      <c r="BF18" s="421"/>
      <c r="BG18" s="421"/>
      <c r="BH18" s="421"/>
      <c r="BI18" s="421"/>
      <c r="BJ18" s="421"/>
      <c r="BK18" s="421"/>
      <c r="BL18" s="421"/>
      <c r="BM18" s="422"/>
      <c r="BN18" s="406">
        <v>1366540</v>
      </c>
      <c r="BO18" s="407"/>
      <c r="BP18" s="407"/>
      <c r="BQ18" s="407"/>
      <c r="BR18" s="407"/>
      <c r="BS18" s="407"/>
      <c r="BT18" s="407"/>
      <c r="BU18" s="408"/>
      <c r="BV18" s="406">
        <v>1307713</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148</v>
      </c>
      <c r="C19" s="457"/>
      <c r="D19" s="457"/>
      <c r="E19" s="458"/>
      <c r="F19" s="458"/>
      <c r="G19" s="458"/>
      <c r="H19" s="458"/>
      <c r="I19" s="458"/>
      <c r="J19" s="458"/>
      <c r="K19" s="458"/>
      <c r="L19" s="466">
        <v>32</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149</v>
      </c>
      <c r="AZ19" s="421"/>
      <c r="BA19" s="421"/>
      <c r="BB19" s="421"/>
      <c r="BC19" s="421"/>
      <c r="BD19" s="421"/>
      <c r="BE19" s="421"/>
      <c r="BF19" s="421"/>
      <c r="BG19" s="421"/>
      <c r="BH19" s="421"/>
      <c r="BI19" s="421"/>
      <c r="BJ19" s="421"/>
      <c r="BK19" s="421"/>
      <c r="BL19" s="421"/>
      <c r="BM19" s="422"/>
      <c r="BN19" s="406">
        <v>2379874</v>
      </c>
      <c r="BO19" s="407"/>
      <c r="BP19" s="407"/>
      <c r="BQ19" s="407"/>
      <c r="BR19" s="407"/>
      <c r="BS19" s="407"/>
      <c r="BT19" s="407"/>
      <c r="BU19" s="408"/>
      <c r="BV19" s="406">
        <v>2145575</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150</v>
      </c>
      <c r="C20" s="457"/>
      <c r="D20" s="457"/>
      <c r="E20" s="458"/>
      <c r="F20" s="458"/>
      <c r="G20" s="458"/>
      <c r="H20" s="458"/>
      <c r="I20" s="458"/>
      <c r="J20" s="458"/>
      <c r="K20" s="458"/>
      <c r="L20" s="466">
        <v>1056</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151</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152</v>
      </c>
      <c r="C22" s="383"/>
      <c r="D22" s="384"/>
      <c r="E22" s="391" t="s">
        <v>1</v>
      </c>
      <c r="F22" s="392"/>
      <c r="G22" s="392"/>
      <c r="H22" s="392"/>
      <c r="I22" s="392"/>
      <c r="J22" s="392"/>
      <c r="K22" s="393"/>
      <c r="L22" s="391" t="s">
        <v>153</v>
      </c>
      <c r="M22" s="392"/>
      <c r="N22" s="392"/>
      <c r="O22" s="392"/>
      <c r="P22" s="393"/>
      <c r="Q22" s="397" t="s">
        <v>154</v>
      </c>
      <c r="R22" s="398"/>
      <c r="S22" s="398"/>
      <c r="T22" s="398"/>
      <c r="U22" s="398"/>
      <c r="V22" s="399"/>
      <c r="W22" s="448" t="s">
        <v>155</v>
      </c>
      <c r="X22" s="383"/>
      <c r="Y22" s="384"/>
      <c r="Z22" s="391" t="s">
        <v>1</v>
      </c>
      <c r="AA22" s="392"/>
      <c r="AB22" s="392"/>
      <c r="AC22" s="392"/>
      <c r="AD22" s="392"/>
      <c r="AE22" s="392"/>
      <c r="AF22" s="392"/>
      <c r="AG22" s="393"/>
      <c r="AH22" s="409" t="s">
        <v>156</v>
      </c>
      <c r="AI22" s="392"/>
      <c r="AJ22" s="392"/>
      <c r="AK22" s="392"/>
      <c r="AL22" s="393"/>
      <c r="AM22" s="409" t="s">
        <v>157</v>
      </c>
      <c r="AN22" s="410"/>
      <c r="AO22" s="410"/>
      <c r="AP22" s="410"/>
      <c r="AQ22" s="410"/>
      <c r="AR22" s="411"/>
      <c r="AS22" s="397" t="s">
        <v>154</v>
      </c>
      <c r="AT22" s="398"/>
      <c r="AU22" s="398"/>
      <c r="AV22" s="398"/>
      <c r="AW22" s="398"/>
      <c r="AX22" s="415"/>
      <c r="AY22" s="432" t="s">
        <v>158</v>
      </c>
      <c r="AZ22" s="433"/>
      <c r="BA22" s="433"/>
      <c r="BB22" s="433"/>
      <c r="BC22" s="433"/>
      <c r="BD22" s="433"/>
      <c r="BE22" s="433"/>
      <c r="BF22" s="433"/>
      <c r="BG22" s="433"/>
      <c r="BH22" s="433"/>
      <c r="BI22" s="433"/>
      <c r="BJ22" s="433"/>
      <c r="BK22" s="433"/>
      <c r="BL22" s="433"/>
      <c r="BM22" s="434"/>
      <c r="BN22" s="435">
        <v>225665</v>
      </c>
      <c r="BO22" s="436"/>
      <c r="BP22" s="436"/>
      <c r="BQ22" s="436"/>
      <c r="BR22" s="436"/>
      <c r="BS22" s="436"/>
      <c r="BT22" s="436"/>
      <c r="BU22" s="437"/>
      <c r="BV22" s="435">
        <v>209567</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159</v>
      </c>
      <c r="AZ23" s="421"/>
      <c r="BA23" s="421"/>
      <c r="BB23" s="421"/>
      <c r="BC23" s="421"/>
      <c r="BD23" s="421"/>
      <c r="BE23" s="421"/>
      <c r="BF23" s="421"/>
      <c r="BG23" s="421"/>
      <c r="BH23" s="421"/>
      <c r="BI23" s="421"/>
      <c r="BJ23" s="421"/>
      <c r="BK23" s="421"/>
      <c r="BL23" s="421"/>
      <c r="BM23" s="422"/>
      <c r="BN23" s="406">
        <v>18745</v>
      </c>
      <c r="BO23" s="407"/>
      <c r="BP23" s="407"/>
      <c r="BQ23" s="407"/>
      <c r="BR23" s="407"/>
      <c r="BS23" s="407"/>
      <c r="BT23" s="407"/>
      <c r="BU23" s="408"/>
      <c r="BV23" s="406">
        <v>42231</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160</v>
      </c>
      <c r="F24" s="363"/>
      <c r="G24" s="363"/>
      <c r="H24" s="363"/>
      <c r="I24" s="363"/>
      <c r="J24" s="363"/>
      <c r="K24" s="364"/>
      <c r="L24" s="359">
        <v>1</v>
      </c>
      <c r="M24" s="360"/>
      <c r="N24" s="360"/>
      <c r="O24" s="360"/>
      <c r="P24" s="361"/>
      <c r="Q24" s="359">
        <v>5760</v>
      </c>
      <c r="R24" s="360"/>
      <c r="S24" s="360"/>
      <c r="T24" s="360"/>
      <c r="U24" s="360"/>
      <c r="V24" s="361"/>
      <c r="W24" s="449"/>
      <c r="X24" s="386"/>
      <c r="Y24" s="387"/>
      <c r="Z24" s="362" t="s">
        <v>161</v>
      </c>
      <c r="AA24" s="363"/>
      <c r="AB24" s="363"/>
      <c r="AC24" s="363"/>
      <c r="AD24" s="363"/>
      <c r="AE24" s="363"/>
      <c r="AF24" s="363"/>
      <c r="AG24" s="364"/>
      <c r="AH24" s="359">
        <v>49</v>
      </c>
      <c r="AI24" s="360"/>
      <c r="AJ24" s="360"/>
      <c r="AK24" s="360"/>
      <c r="AL24" s="361"/>
      <c r="AM24" s="359">
        <v>144893</v>
      </c>
      <c r="AN24" s="360"/>
      <c r="AO24" s="360"/>
      <c r="AP24" s="360"/>
      <c r="AQ24" s="360"/>
      <c r="AR24" s="361"/>
      <c r="AS24" s="359">
        <v>2957</v>
      </c>
      <c r="AT24" s="360"/>
      <c r="AU24" s="360"/>
      <c r="AV24" s="360"/>
      <c r="AW24" s="360"/>
      <c r="AX24" s="419"/>
      <c r="AY24" s="379" t="s">
        <v>162</v>
      </c>
      <c r="AZ24" s="380"/>
      <c r="BA24" s="380"/>
      <c r="BB24" s="380"/>
      <c r="BC24" s="380"/>
      <c r="BD24" s="380"/>
      <c r="BE24" s="380"/>
      <c r="BF24" s="380"/>
      <c r="BG24" s="380"/>
      <c r="BH24" s="380"/>
      <c r="BI24" s="380"/>
      <c r="BJ24" s="380"/>
      <c r="BK24" s="380"/>
      <c r="BL24" s="380"/>
      <c r="BM24" s="381"/>
      <c r="BN24" s="406">
        <v>187779</v>
      </c>
      <c r="BO24" s="407"/>
      <c r="BP24" s="407"/>
      <c r="BQ24" s="407"/>
      <c r="BR24" s="407"/>
      <c r="BS24" s="407"/>
      <c r="BT24" s="407"/>
      <c r="BU24" s="408"/>
      <c r="BV24" s="406">
        <v>141739</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163</v>
      </c>
      <c r="F25" s="363"/>
      <c r="G25" s="363"/>
      <c r="H25" s="363"/>
      <c r="I25" s="363"/>
      <c r="J25" s="363"/>
      <c r="K25" s="364"/>
      <c r="L25" s="359">
        <v>1</v>
      </c>
      <c r="M25" s="360"/>
      <c r="N25" s="360"/>
      <c r="O25" s="360"/>
      <c r="P25" s="361"/>
      <c r="Q25" s="359">
        <v>4900</v>
      </c>
      <c r="R25" s="360"/>
      <c r="S25" s="360"/>
      <c r="T25" s="360"/>
      <c r="U25" s="360"/>
      <c r="V25" s="361"/>
      <c r="W25" s="449"/>
      <c r="X25" s="386"/>
      <c r="Y25" s="387"/>
      <c r="Z25" s="362" t="s">
        <v>164</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165</v>
      </c>
      <c r="AZ25" s="433"/>
      <c r="BA25" s="433"/>
      <c r="BB25" s="433"/>
      <c r="BC25" s="433"/>
      <c r="BD25" s="433"/>
      <c r="BE25" s="433"/>
      <c r="BF25" s="433"/>
      <c r="BG25" s="433"/>
      <c r="BH25" s="433"/>
      <c r="BI25" s="433"/>
      <c r="BJ25" s="433"/>
      <c r="BK25" s="433"/>
      <c r="BL25" s="433"/>
      <c r="BM25" s="434"/>
      <c r="BN25" s="435">
        <v>12227</v>
      </c>
      <c r="BO25" s="436"/>
      <c r="BP25" s="436"/>
      <c r="BQ25" s="436"/>
      <c r="BR25" s="436"/>
      <c r="BS25" s="436"/>
      <c r="BT25" s="436"/>
      <c r="BU25" s="437"/>
      <c r="BV25" s="435">
        <v>14687</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166</v>
      </c>
      <c r="F26" s="363"/>
      <c r="G26" s="363"/>
      <c r="H26" s="363"/>
      <c r="I26" s="363"/>
      <c r="J26" s="363"/>
      <c r="K26" s="364"/>
      <c r="L26" s="359">
        <v>1</v>
      </c>
      <c r="M26" s="360"/>
      <c r="N26" s="360"/>
      <c r="O26" s="360"/>
      <c r="P26" s="361"/>
      <c r="Q26" s="359">
        <v>4500</v>
      </c>
      <c r="R26" s="360"/>
      <c r="S26" s="360"/>
      <c r="T26" s="360"/>
      <c r="U26" s="360"/>
      <c r="V26" s="361"/>
      <c r="W26" s="449"/>
      <c r="X26" s="386"/>
      <c r="Y26" s="387"/>
      <c r="Z26" s="362" t="s">
        <v>167</v>
      </c>
      <c r="AA26" s="417"/>
      <c r="AB26" s="417"/>
      <c r="AC26" s="417"/>
      <c r="AD26" s="417"/>
      <c r="AE26" s="417"/>
      <c r="AF26" s="417"/>
      <c r="AG26" s="418"/>
      <c r="AH26" s="359">
        <v>1</v>
      </c>
      <c r="AI26" s="360"/>
      <c r="AJ26" s="360"/>
      <c r="AK26" s="360"/>
      <c r="AL26" s="361"/>
      <c r="AM26" s="359" t="s">
        <v>168</v>
      </c>
      <c r="AN26" s="360"/>
      <c r="AO26" s="360"/>
      <c r="AP26" s="360"/>
      <c r="AQ26" s="360"/>
      <c r="AR26" s="361"/>
      <c r="AS26" s="359" t="s">
        <v>168</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1800</v>
      </c>
      <c r="R27" s="360"/>
      <c r="S27" s="360"/>
      <c r="T27" s="360"/>
      <c r="U27" s="360"/>
      <c r="V27" s="361"/>
      <c r="W27" s="449"/>
      <c r="X27" s="386"/>
      <c r="Y27" s="387"/>
      <c r="Z27" s="362" t="s">
        <v>171</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19135</v>
      </c>
      <c r="BO27" s="441"/>
      <c r="BP27" s="441"/>
      <c r="BQ27" s="441"/>
      <c r="BR27" s="441"/>
      <c r="BS27" s="441"/>
      <c r="BT27" s="441"/>
      <c r="BU27" s="442"/>
      <c r="BV27" s="440">
        <v>19131</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1580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1190491</v>
      </c>
      <c r="BO28" s="436"/>
      <c r="BP28" s="436"/>
      <c r="BQ28" s="436"/>
      <c r="BR28" s="436"/>
      <c r="BS28" s="436"/>
      <c r="BT28" s="436"/>
      <c r="BU28" s="437"/>
      <c r="BV28" s="435">
        <v>1190299</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8</v>
      </c>
      <c r="M29" s="360"/>
      <c r="N29" s="360"/>
      <c r="O29" s="360"/>
      <c r="P29" s="361"/>
      <c r="Q29" s="359">
        <v>1500</v>
      </c>
      <c r="R29" s="360"/>
      <c r="S29" s="360"/>
      <c r="T29" s="360"/>
      <c r="U29" s="360"/>
      <c r="V29" s="361"/>
      <c r="W29" s="450"/>
      <c r="X29" s="451"/>
      <c r="Y29" s="452"/>
      <c r="Z29" s="362" t="s">
        <v>177</v>
      </c>
      <c r="AA29" s="363"/>
      <c r="AB29" s="363"/>
      <c r="AC29" s="363"/>
      <c r="AD29" s="363"/>
      <c r="AE29" s="363"/>
      <c r="AF29" s="363"/>
      <c r="AG29" s="364"/>
      <c r="AH29" s="359">
        <v>49</v>
      </c>
      <c r="AI29" s="360"/>
      <c r="AJ29" s="360"/>
      <c r="AK29" s="360"/>
      <c r="AL29" s="361"/>
      <c r="AM29" s="359">
        <v>144893</v>
      </c>
      <c r="AN29" s="360"/>
      <c r="AO29" s="360"/>
      <c r="AP29" s="360"/>
      <c r="AQ29" s="360"/>
      <c r="AR29" s="361"/>
      <c r="AS29" s="359">
        <v>2957</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60933</v>
      </c>
      <c r="BO29" s="407"/>
      <c r="BP29" s="407"/>
      <c r="BQ29" s="407"/>
      <c r="BR29" s="407"/>
      <c r="BS29" s="407"/>
      <c r="BT29" s="407"/>
      <c r="BU29" s="408"/>
      <c r="BV29" s="406">
        <v>60932</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94.2</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3160826</v>
      </c>
      <c r="BO30" s="441"/>
      <c r="BP30" s="441"/>
      <c r="BQ30" s="441"/>
      <c r="BR30" s="441"/>
      <c r="BS30" s="441"/>
      <c r="BT30" s="441"/>
      <c r="BU30" s="442"/>
      <c r="BV30" s="440">
        <v>2926466</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IF('各会計、関係団体の財政状況及び健全化判断比率'!B32="","",'各会計、関係団体の財政状況及び健全化判断比率'!B32)</f>
        <v>簡易水道事業会計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富士五湖広域行政事務組合（一般会計）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富士五湖広域行政事務組合（富士五湖聖苑特別会計）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河口湖南中学校組合（一般会計）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介護予防支援事業特別会計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山梨県市町村総合事務組合　一般会計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山梨県市町村総合事務組合　行政手続きの電子化事業及び会館管理・研修事業特別会計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山梨県市町村総合事務組合　一般廃棄物最終処分場事業特別会計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13</v>
      </c>
      <c r="BX40" s="354"/>
      <c r="BY40" s="355" t="str">
        <f>IF('各会計、関係団体の財政状況及び健全化判断比率'!B74="","",'各会計、関係団体の財政状況及び健全化判断比率'!B74)</f>
        <v>山梨県市町村総合事務組合　入札参加資格審査事業特別会計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14</v>
      </c>
      <c r="BX41" s="354"/>
      <c r="BY41" s="355" t="str">
        <f>IF('各会計、関係団体の財政状況及び健全化判断比率'!B75="","",'各会計、関係団体の財政状況及び健全化判断比率'!B75)</f>
        <v>山梨県市町村総合事務組合　交通災害共済事業特別会計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15</v>
      </c>
      <c r="BX42" s="354"/>
      <c r="BY42" s="355" t="str">
        <f>IF('各会計、関係団体の財政状況及び健全化判断比率'!B76="","",'各会計、関係団体の財政状況及び健全化判断比率'!B76)</f>
        <v>青木が原ごみ処理組合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16</v>
      </c>
      <c r="BX43" s="354"/>
      <c r="BY43" s="355" t="str">
        <f>IF('各会計、関係団体の財政状況及び健全化判断比率'!B77="","",'各会計、関係団体の財政状況及び健全化判断比率'!B77)</f>
        <v>青木ヶ原衛生センター</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bUrlMJIu2Hev168SK0z/j3B4cApDlMUljlbJCgvjAjZFWhz7+vTn9dP65Bmjf4BBIB9VnxK7BU1eEQfE39C0uA==" saltValue="4V8zzQ9q+CjuRsXO5O/Np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36" t="s">
        <v>531</v>
      </c>
      <c r="D34" s="1136"/>
      <c r="E34" s="1137"/>
      <c r="F34" s="32">
        <v>12.99</v>
      </c>
      <c r="G34" s="33">
        <v>7.69</v>
      </c>
      <c r="H34" s="33">
        <v>9.86</v>
      </c>
      <c r="I34" s="33">
        <v>19.96</v>
      </c>
      <c r="J34" s="34">
        <v>21.63</v>
      </c>
      <c r="K34" s="22"/>
      <c r="L34" s="22"/>
      <c r="M34" s="22"/>
      <c r="N34" s="22"/>
      <c r="O34" s="22"/>
      <c r="P34" s="22"/>
    </row>
    <row r="35" spans="1:16" ht="39" customHeight="1" x14ac:dyDescent="0.15">
      <c r="A35" s="22"/>
      <c r="B35" s="35"/>
      <c r="C35" s="1132" t="s">
        <v>532</v>
      </c>
      <c r="D35" s="1132"/>
      <c r="E35" s="1133"/>
      <c r="F35" s="36" t="s">
        <v>485</v>
      </c>
      <c r="G35" s="37" t="s">
        <v>485</v>
      </c>
      <c r="H35" s="37" t="s">
        <v>485</v>
      </c>
      <c r="I35" s="37" t="s">
        <v>485</v>
      </c>
      <c r="J35" s="38">
        <v>2.06</v>
      </c>
      <c r="K35" s="22"/>
      <c r="L35" s="22"/>
      <c r="M35" s="22"/>
      <c r="N35" s="22"/>
      <c r="O35" s="22"/>
      <c r="P35" s="22"/>
    </row>
    <row r="36" spans="1:16" ht="39" customHeight="1" x14ac:dyDescent="0.15">
      <c r="A36" s="22"/>
      <c r="B36" s="35"/>
      <c r="C36" s="1132" t="s">
        <v>533</v>
      </c>
      <c r="D36" s="1132"/>
      <c r="E36" s="1133"/>
      <c r="F36" s="36">
        <v>1.57</v>
      </c>
      <c r="G36" s="37">
        <v>1.82</v>
      </c>
      <c r="H36" s="37">
        <v>0.84</v>
      </c>
      <c r="I36" s="37">
        <v>1.02</v>
      </c>
      <c r="J36" s="38">
        <v>0.83</v>
      </c>
      <c r="K36" s="22"/>
      <c r="L36" s="22"/>
      <c r="M36" s="22"/>
      <c r="N36" s="22"/>
      <c r="O36" s="22"/>
      <c r="P36" s="22"/>
    </row>
    <row r="37" spans="1:16" ht="39" customHeight="1" x14ac:dyDescent="0.15">
      <c r="A37" s="22"/>
      <c r="B37" s="35"/>
      <c r="C37" s="1132" t="s">
        <v>534</v>
      </c>
      <c r="D37" s="1132"/>
      <c r="E37" s="1133"/>
      <c r="F37" s="36">
        <v>1.1399999999999999</v>
      </c>
      <c r="G37" s="37">
        <v>1.1299999999999999</v>
      </c>
      <c r="H37" s="37">
        <v>3.29</v>
      </c>
      <c r="I37" s="37">
        <v>1.1000000000000001</v>
      </c>
      <c r="J37" s="38">
        <v>0.74</v>
      </c>
      <c r="K37" s="22"/>
      <c r="L37" s="22"/>
      <c r="M37" s="22"/>
      <c r="N37" s="22"/>
      <c r="O37" s="22"/>
      <c r="P37" s="22"/>
    </row>
    <row r="38" spans="1:16" ht="39" customHeight="1" x14ac:dyDescent="0.15">
      <c r="A38" s="22"/>
      <c r="B38" s="35"/>
      <c r="C38" s="1132" t="s">
        <v>535</v>
      </c>
      <c r="D38" s="1132"/>
      <c r="E38" s="1133"/>
      <c r="F38" s="36">
        <v>0</v>
      </c>
      <c r="G38" s="37">
        <v>0</v>
      </c>
      <c r="H38" s="37">
        <v>0</v>
      </c>
      <c r="I38" s="37">
        <v>0</v>
      </c>
      <c r="J38" s="38">
        <v>0</v>
      </c>
      <c r="K38" s="22"/>
      <c r="L38" s="22"/>
      <c r="M38" s="22"/>
      <c r="N38" s="22"/>
      <c r="O38" s="22"/>
      <c r="P38" s="22"/>
    </row>
    <row r="39" spans="1:16" ht="39" customHeight="1" x14ac:dyDescent="0.15">
      <c r="A39" s="22"/>
      <c r="B39" s="35"/>
      <c r="C39" s="1132" t="s">
        <v>536</v>
      </c>
      <c r="D39" s="1132"/>
      <c r="E39" s="1133"/>
      <c r="F39" s="36">
        <v>0</v>
      </c>
      <c r="G39" s="37">
        <v>0</v>
      </c>
      <c r="H39" s="37">
        <v>0</v>
      </c>
      <c r="I39" s="37">
        <v>0</v>
      </c>
      <c r="J39" s="38">
        <v>0</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537</v>
      </c>
      <c r="D42" s="1132"/>
      <c r="E42" s="1133"/>
      <c r="F42" s="36" t="s">
        <v>485</v>
      </c>
      <c r="G42" s="37" t="s">
        <v>485</v>
      </c>
      <c r="H42" s="37" t="s">
        <v>485</v>
      </c>
      <c r="I42" s="37" t="s">
        <v>485</v>
      </c>
      <c r="J42" s="38" t="s">
        <v>485</v>
      </c>
      <c r="K42" s="22"/>
      <c r="L42" s="22"/>
      <c r="M42" s="22"/>
      <c r="N42" s="22"/>
      <c r="O42" s="22"/>
      <c r="P42" s="22"/>
    </row>
    <row r="43" spans="1:16" ht="39" customHeight="1" thickBot="1" x14ac:dyDescent="0.2">
      <c r="A43" s="22"/>
      <c r="B43" s="40"/>
      <c r="C43" s="1134" t="s">
        <v>538</v>
      </c>
      <c r="D43" s="1134"/>
      <c r="E43" s="1135"/>
      <c r="F43" s="41">
        <v>0.03</v>
      </c>
      <c r="G43" s="42">
        <v>0.05</v>
      </c>
      <c r="H43" s="42">
        <v>0.05</v>
      </c>
      <c r="I43" s="42">
        <v>2.77</v>
      </c>
      <c r="J43" s="43" t="s">
        <v>485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2in9WICCkJFIhoEOlQSYVEvEUO4CGsDOl3vFncV5Sluvq2YOdHV4oaTlWet106VeWZgkqr2a1DeDAU+FSW9qMg==" saltValue="+splJVc3hrCasrR8IFHK5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77</v>
      </c>
      <c r="L45" s="58">
        <v>77</v>
      </c>
      <c r="M45" s="58">
        <v>79</v>
      </c>
      <c r="N45" s="58">
        <v>62</v>
      </c>
      <c r="O45" s="59">
        <v>47</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485</v>
      </c>
      <c r="L46" s="62" t="s">
        <v>485</v>
      </c>
      <c r="M46" s="62" t="s">
        <v>485</v>
      </c>
      <c r="N46" s="62" t="s">
        <v>485</v>
      </c>
      <c r="O46" s="63" t="s">
        <v>485</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485</v>
      </c>
      <c r="L47" s="62" t="s">
        <v>485</v>
      </c>
      <c r="M47" s="62" t="s">
        <v>485</v>
      </c>
      <c r="N47" s="62" t="s">
        <v>485</v>
      </c>
      <c r="O47" s="63" t="s">
        <v>485</v>
      </c>
      <c r="P47" s="46"/>
      <c r="Q47" s="46"/>
      <c r="R47" s="46"/>
      <c r="S47" s="46"/>
      <c r="T47" s="46"/>
      <c r="U47" s="46"/>
    </row>
    <row r="48" spans="1:21" ht="30.75" customHeight="1" x14ac:dyDescent="0.15">
      <c r="A48" s="46"/>
      <c r="B48" s="1163"/>
      <c r="C48" s="1164"/>
      <c r="D48" s="60"/>
      <c r="E48" s="1140" t="s">
        <v>13</v>
      </c>
      <c r="F48" s="1140"/>
      <c r="G48" s="1140"/>
      <c r="H48" s="1140"/>
      <c r="I48" s="1140"/>
      <c r="J48" s="1141"/>
      <c r="K48" s="61" t="s">
        <v>485</v>
      </c>
      <c r="L48" s="62" t="s">
        <v>485</v>
      </c>
      <c r="M48" s="62">
        <v>0</v>
      </c>
      <c r="N48" s="62">
        <v>0</v>
      </c>
      <c r="O48" s="63">
        <v>3</v>
      </c>
      <c r="P48" s="46"/>
      <c r="Q48" s="46"/>
      <c r="R48" s="46"/>
      <c r="S48" s="46"/>
      <c r="T48" s="46"/>
      <c r="U48" s="46"/>
    </row>
    <row r="49" spans="1:21" ht="30.75" customHeight="1" x14ac:dyDescent="0.15">
      <c r="A49" s="46"/>
      <c r="B49" s="1163"/>
      <c r="C49" s="1164"/>
      <c r="D49" s="60"/>
      <c r="E49" s="1140" t="s">
        <v>14</v>
      </c>
      <c r="F49" s="1140"/>
      <c r="G49" s="1140"/>
      <c r="H49" s="1140"/>
      <c r="I49" s="1140"/>
      <c r="J49" s="1141"/>
      <c r="K49" s="61">
        <v>22</v>
      </c>
      <c r="L49" s="62">
        <v>27</v>
      </c>
      <c r="M49" s="62">
        <v>27</v>
      </c>
      <c r="N49" s="62">
        <v>19</v>
      </c>
      <c r="O49" s="63">
        <v>22</v>
      </c>
      <c r="P49" s="46"/>
      <c r="Q49" s="46"/>
      <c r="R49" s="46"/>
      <c r="S49" s="46"/>
      <c r="T49" s="46"/>
      <c r="U49" s="46"/>
    </row>
    <row r="50" spans="1:21" ht="30.75" customHeight="1" x14ac:dyDescent="0.15">
      <c r="A50" s="46"/>
      <c r="B50" s="1163"/>
      <c r="C50" s="1164"/>
      <c r="D50" s="60"/>
      <c r="E50" s="1140" t="s">
        <v>15</v>
      </c>
      <c r="F50" s="1140"/>
      <c r="G50" s="1140"/>
      <c r="H50" s="1140"/>
      <c r="I50" s="1140"/>
      <c r="J50" s="1141"/>
      <c r="K50" s="61">
        <v>7</v>
      </c>
      <c r="L50" s="62">
        <v>7</v>
      </c>
      <c r="M50" s="62">
        <v>7</v>
      </c>
      <c r="N50" s="62">
        <v>7</v>
      </c>
      <c r="O50" s="63">
        <v>2</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485</v>
      </c>
      <c r="L51" s="62" t="s">
        <v>485</v>
      </c>
      <c r="M51" s="62" t="s">
        <v>485</v>
      </c>
      <c r="N51" s="62" t="s">
        <v>485</v>
      </c>
      <c r="O51" s="63" t="s">
        <v>485</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140</v>
      </c>
      <c r="L52" s="62">
        <v>145</v>
      </c>
      <c r="M52" s="62">
        <v>146</v>
      </c>
      <c r="N52" s="62">
        <v>137</v>
      </c>
      <c r="O52" s="63">
        <v>132</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-34</v>
      </c>
      <c r="L53" s="67">
        <v>-34</v>
      </c>
      <c r="M53" s="67">
        <v>-33</v>
      </c>
      <c r="N53" s="67">
        <v>-49</v>
      </c>
      <c r="O53" s="68">
        <v>-58</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CyfJs9AsQCw+gA12y2s+PrZpymGHwQ/i7KpqTMES+01yTqHSeBydxamMrFbM+T3OrY4A/+y7Ifdwm6OdlTsYPg==" saltValue="rQ7MKSpvn2+wVKsNk+hBj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81" t="s">
        <v>30</v>
      </c>
      <c r="C41" s="1182"/>
      <c r="D41" s="103"/>
      <c r="E41" s="1183" t="s">
        <v>31</v>
      </c>
      <c r="F41" s="1183"/>
      <c r="G41" s="1183"/>
      <c r="H41" s="1184"/>
      <c r="I41" s="330">
        <v>300</v>
      </c>
      <c r="J41" s="331">
        <v>224</v>
      </c>
      <c r="K41" s="331">
        <v>148</v>
      </c>
      <c r="L41" s="331">
        <v>210</v>
      </c>
      <c r="M41" s="332">
        <v>226</v>
      </c>
    </row>
    <row r="42" spans="2:13" ht="27.75" customHeight="1" x14ac:dyDescent="0.15">
      <c r="B42" s="1171"/>
      <c r="C42" s="1172"/>
      <c r="D42" s="104"/>
      <c r="E42" s="1175" t="s">
        <v>32</v>
      </c>
      <c r="F42" s="1175"/>
      <c r="G42" s="1175"/>
      <c r="H42" s="1176"/>
      <c r="I42" s="333">
        <v>36</v>
      </c>
      <c r="J42" s="334">
        <v>29</v>
      </c>
      <c r="K42" s="334">
        <v>22</v>
      </c>
      <c r="L42" s="334">
        <v>15</v>
      </c>
      <c r="M42" s="335">
        <v>13</v>
      </c>
    </row>
    <row r="43" spans="2:13" ht="27.75" customHeight="1" x14ac:dyDescent="0.15">
      <c r="B43" s="1171"/>
      <c r="C43" s="1172"/>
      <c r="D43" s="104"/>
      <c r="E43" s="1175" t="s">
        <v>33</v>
      </c>
      <c r="F43" s="1175"/>
      <c r="G43" s="1175"/>
      <c r="H43" s="1176"/>
      <c r="I43" s="333" t="s">
        <v>485</v>
      </c>
      <c r="J43" s="334" t="s">
        <v>485</v>
      </c>
      <c r="K43" s="334">
        <v>6</v>
      </c>
      <c r="L43" s="334">
        <v>6</v>
      </c>
      <c r="M43" s="335">
        <v>6</v>
      </c>
    </row>
    <row r="44" spans="2:13" ht="27.75" customHeight="1" x14ac:dyDescent="0.15">
      <c r="B44" s="1171"/>
      <c r="C44" s="1172"/>
      <c r="D44" s="104"/>
      <c r="E44" s="1175" t="s">
        <v>34</v>
      </c>
      <c r="F44" s="1175"/>
      <c r="G44" s="1175"/>
      <c r="H44" s="1176"/>
      <c r="I44" s="333">
        <v>156</v>
      </c>
      <c r="J44" s="334">
        <v>159</v>
      </c>
      <c r="K44" s="334">
        <v>193</v>
      </c>
      <c r="L44" s="334">
        <v>182</v>
      </c>
      <c r="M44" s="335">
        <v>173</v>
      </c>
    </row>
    <row r="45" spans="2:13" ht="27.75" customHeight="1" x14ac:dyDescent="0.15">
      <c r="B45" s="1171"/>
      <c r="C45" s="1172"/>
      <c r="D45" s="104"/>
      <c r="E45" s="1175" t="s">
        <v>35</v>
      </c>
      <c r="F45" s="1175"/>
      <c r="G45" s="1175"/>
      <c r="H45" s="1176"/>
      <c r="I45" s="333">
        <v>305</v>
      </c>
      <c r="J45" s="334">
        <v>276</v>
      </c>
      <c r="K45" s="334">
        <v>280</v>
      </c>
      <c r="L45" s="334">
        <v>246</v>
      </c>
      <c r="M45" s="335">
        <v>233</v>
      </c>
    </row>
    <row r="46" spans="2:13" ht="27.75" customHeight="1" x14ac:dyDescent="0.15">
      <c r="B46" s="1171"/>
      <c r="C46" s="1172"/>
      <c r="D46" s="105"/>
      <c r="E46" s="1175" t="s">
        <v>36</v>
      </c>
      <c r="F46" s="1175"/>
      <c r="G46" s="1175"/>
      <c r="H46" s="1176"/>
      <c r="I46" s="333" t="s">
        <v>485</v>
      </c>
      <c r="J46" s="334" t="s">
        <v>485</v>
      </c>
      <c r="K46" s="334" t="s">
        <v>485</v>
      </c>
      <c r="L46" s="334" t="s">
        <v>485</v>
      </c>
      <c r="M46" s="335" t="s">
        <v>485</v>
      </c>
    </row>
    <row r="47" spans="2:13" ht="27.75" customHeight="1" x14ac:dyDescent="0.15">
      <c r="B47" s="1171"/>
      <c r="C47" s="1172"/>
      <c r="D47" s="106"/>
      <c r="E47" s="1185" t="s">
        <v>37</v>
      </c>
      <c r="F47" s="1186"/>
      <c r="G47" s="1186"/>
      <c r="H47" s="1187"/>
      <c r="I47" s="333" t="s">
        <v>485</v>
      </c>
      <c r="J47" s="334" t="s">
        <v>485</v>
      </c>
      <c r="K47" s="334" t="s">
        <v>485</v>
      </c>
      <c r="L47" s="334" t="s">
        <v>485</v>
      </c>
      <c r="M47" s="335" t="s">
        <v>485</v>
      </c>
    </row>
    <row r="48" spans="2:13" ht="27.75" customHeight="1" x14ac:dyDescent="0.15">
      <c r="B48" s="1171"/>
      <c r="C48" s="1172"/>
      <c r="D48" s="104"/>
      <c r="E48" s="1175" t="s">
        <v>38</v>
      </c>
      <c r="F48" s="1175"/>
      <c r="G48" s="1175"/>
      <c r="H48" s="1176"/>
      <c r="I48" s="333" t="s">
        <v>485</v>
      </c>
      <c r="J48" s="334" t="s">
        <v>485</v>
      </c>
      <c r="K48" s="334" t="s">
        <v>485</v>
      </c>
      <c r="L48" s="334" t="s">
        <v>485</v>
      </c>
      <c r="M48" s="335" t="s">
        <v>485</v>
      </c>
    </row>
    <row r="49" spans="2:13" ht="27.75" customHeight="1" x14ac:dyDescent="0.15">
      <c r="B49" s="1173"/>
      <c r="C49" s="1174"/>
      <c r="D49" s="104"/>
      <c r="E49" s="1175" t="s">
        <v>39</v>
      </c>
      <c r="F49" s="1175"/>
      <c r="G49" s="1175"/>
      <c r="H49" s="1176"/>
      <c r="I49" s="333" t="s">
        <v>485</v>
      </c>
      <c r="J49" s="334" t="s">
        <v>485</v>
      </c>
      <c r="K49" s="334" t="s">
        <v>485</v>
      </c>
      <c r="L49" s="334" t="s">
        <v>485</v>
      </c>
      <c r="M49" s="335" t="s">
        <v>485</v>
      </c>
    </row>
    <row r="50" spans="2:13" ht="27.75" customHeight="1" x14ac:dyDescent="0.15">
      <c r="B50" s="1169" t="s">
        <v>40</v>
      </c>
      <c r="C50" s="1170"/>
      <c r="D50" s="107"/>
      <c r="E50" s="1175" t="s">
        <v>41</v>
      </c>
      <c r="F50" s="1175"/>
      <c r="G50" s="1175"/>
      <c r="H50" s="1176"/>
      <c r="I50" s="333">
        <v>3631</v>
      </c>
      <c r="J50" s="334">
        <v>4212</v>
      </c>
      <c r="K50" s="334">
        <v>4327</v>
      </c>
      <c r="L50" s="334">
        <v>4392</v>
      </c>
      <c r="M50" s="335">
        <v>4603</v>
      </c>
    </row>
    <row r="51" spans="2:13" ht="27.75" customHeight="1" x14ac:dyDescent="0.15">
      <c r="B51" s="1171"/>
      <c r="C51" s="1172"/>
      <c r="D51" s="104"/>
      <c r="E51" s="1175" t="s">
        <v>42</v>
      </c>
      <c r="F51" s="1175"/>
      <c r="G51" s="1175"/>
      <c r="H51" s="1176"/>
      <c r="I51" s="333" t="s">
        <v>485</v>
      </c>
      <c r="J51" s="334" t="s">
        <v>485</v>
      </c>
      <c r="K51" s="334" t="s">
        <v>485</v>
      </c>
      <c r="L51" s="334" t="s">
        <v>485</v>
      </c>
      <c r="M51" s="335" t="s">
        <v>485</v>
      </c>
    </row>
    <row r="52" spans="2:13" ht="27.75" customHeight="1" x14ac:dyDescent="0.15">
      <c r="B52" s="1173"/>
      <c r="C52" s="1174"/>
      <c r="D52" s="104"/>
      <c r="E52" s="1175" t="s">
        <v>43</v>
      </c>
      <c r="F52" s="1175"/>
      <c r="G52" s="1175"/>
      <c r="H52" s="1176"/>
      <c r="I52" s="333">
        <v>1632</v>
      </c>
      <c r="J52" s="334">
        <v>1586</v>
      </c>
      <c r="K52" s="334">
        <v>1483</v>
      </c>
      <c r="L52" s="334">
        <v>1474</v>
      </c>
      <c r="M52" s="335">
        <v>1334</v>
      </c>
    </row>
    <row r="53" spans="2:13" ht="27.75" customHeight="1" thickBot="1" x14ac:dyDescent="0.2">
      <c r="B53" s="1177" t="s">
        <v>19</v>
      </c>
      <c r="C53" s="1178"/>
      <c r="D53" s="108"/>
      <c r="E53" s="1179" t="s">
        <v>44</v>
      </c>
      <c r="F53" s="1179"/>
      <c r="G53" s="1179"/>
      <c r="H53" s="1180"/>
      <c r="I53" s="336">
        <v>-4466</v>
      </c>
      <c r="J53" s="337">
        <v>-5110</v>
      </c>
      <c r="K53" s="337">
        <v>-5161</v>
      </c>
      <c r="L53" s="337">
        <v>-5207</v>
      </c>
      <c r="M53" s="338">
        <v>-5287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hdZhIU/+8BpswXLfVUoyR1UebNIfpkBHzndjYrtUCoEDsQtGKTYggjh+1LV7UF/iGOKv9Y42KBITfN/rjAFxkQ==" saltValue="s+i43Jvbw6pSNo2cti3EA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196" t="s">
        <v>46</v>
      </c>
      <c r="D55" s="1196"/>
      <c r="E55" s="1197"/>
      <c r="F55" s="339">
        <v>1190</v>
      </c>
      <c r="G55" s="339">
        <v>1190</v>
      </c>
      <c r="H55" s="340">
        <v>1190</v>
      </c>
    </row>
    <row r="56" spans="2:8" ht="52.5" customHeight="1" x14ac:dyDescent="0.15">
      <c r="B56" s="120"/>
      <c r="C56" s="1198" t="s">
        <v>47</v>
      </c>
      <c r="D56" s="1198"/>
      <c r="E56" s="1199"/>
      <c r="F56" s="341">
        <v>61</v>
      </c>
      <c r="G56" s="341">
        <v>61</v>
      </c>
      <c r="H56" s="342">
        <v>61</v>
      </c>
    </row>
    <row r="57" spans="2:8" ht="53.25" customHeight="1" x14ac:dyDescent="0.15">
      <c r="B57" s="120"/>
      <c r="C57" s="1200" t="s">
        <v>48</v>
      </c>
      <c r="D57" s="1200"/>
      <c r="E57" s="1201"/>
      <c r="F57" s="343">
        <v>2858</v>
      </c>
      <c r="G57" s="343">
        <v>2926</v>
      </c>
      <c r="H57" s="344">
        <v>3161</v>
      </c>
    </row>
    <row r="58" spans="2:8" ht="45.75" customHeight="1" x14ac:dyDescent="0.15">
      <c r="B58" s="121"/>
      <c r="C58" s="1188" t="s">
        <v>559</v>
      </c>
      <c r="D58" s="1189"/>
      <c r="E58" s="1190"/>
      <c r="F58" s="345">
        <v>2145</v>
      </c>
      <c r="G58" s="345">
        <v>2176</v>
      </c>
      <c r="H58" s="346">
        <v>2360</v>
      </c>
    </row>
    <row r="59" spans="2:8" ht="45.75" customHeight="1" x14ac:dyDescent="0.15">
      <c r="B59" s="121"/>
      <c r="C59" s="1188" t="s">
        <v>560</v>
      </c>
      <c r="D59" s="1189"/>
      <c r="E59" s="1190"/>
      <c r="F59" s="345">
        <v>291</v>
      </c>
      <c r="G59" s="345">
        <v>316</v>
      </c>
      <c r="H59" s="346">
        <v>351</v>
      </c>
    </row>
    <row r="60" spans="2:8" ht="45.75" customHeight="1" x14ac:dyDescent="0.15">
      <c r="B60" s="121"/>
      <c r="C60" s="1188" t="s">
        <v>561</v>
      </c>
      <c r="D60" s="1189"/>
      <c r="E60" s="1190"/>
      <c r="F60" s="345">
        <v>141</v>
      </c>
      <c r="G60" s="345">
        <v>141</v>
      </c>
      <c r="H60" s="346">
        <v>141</v>
      </c>
    </row>
    <row r="61" spans="2:8" ht="45.75" customHeight="1" x14ac:dyDescent="0.15">
      <c r="B61" s="121"/>
      <c r="C61" s="1188" t="s">
        <v>562</v>
      </c>
      <c r="D61" s="1189"/>
      <c r="E61" s="1190"/>
      <c r="F61" s="345">
        <v>89</v>
      </c>
      <c r="G61" s="345">
        <v>99</v>
      </c>
      <c r="H61" s="346">
        <v>110</v>
      </c>
    </row>
    <row r="62" spans="2:8" ht="45.75" customHeight="1" thickBot="1" x14ac:dyDescent="0.2">
      <c r="B62" s="122"/>
      <c r="C62" s="1191" t="s">
        <v>563</v>
      </c>
      <c r="D62" s="1192"/>
      <c r="E62" s="1193"/>
      <c r="F62" s="347">
        <v>100</v>
      </c>
      <c r="G62" s="347">
        <v>100</v>
      </c>
      <c r="H62" s="348">
        <v>100</v>
      </c>
    </row>
    <row r="63" spans="2:8" ht="52.5" customHeight="1" thickBot="1" x14ac:dyDescent="0.2">
      <c r="B63" s="123"/>
      <c r="C63" s="1194" t="s">
        <v>49</v>
      </c>
      <c r="D63" s="1194"/>
      <c r="E63" s="1195"/>
      <c r="F63" s="349">
        <v>4109</v>
      </c>
      <c r="G63" s="349">
        <v>4178</v>
      </c>
      <c r="H63" s="350">
        <v>4412</v>
      </c>
    </row>
    <row r="64" spans="2:8" x14ac:dyDescent="0.15"/>
  </sheetData>
  <sheetProtection algorithmName="SHA-512" hashValue="FJW3ObBwfHy/x/pM7MFq4lZXla9Ba8XAKFA0Jl5K+L2bLHxdt3xXVIoWTO8G2lxv1pZEcpHQxF13flElXMkLXA==" saltValue="OltWPgziHPJImeyxZt/ll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523</v>
      </c>
      <c r="G2" s="137"/>
      <c r="H2" s="138"/>
    </row>
    <row r="3" spans="1:8" x14ac:dyDescent="0.15">
      <c r="A3" s="134" t="s">
        <v>516</v>
      </c>
      <c r="B3" s="139"/>
      <c r="C3" s="140"/>
      <c r="D3" s="141">
        <v>90603</v>
      </c>
      <c r="E3" s="142"/>
      <c r="F3" s="143">
        <v>263613</v>
      </c>
      <c r="G3" s="144"/>
      <c r="H3" s="145"/>
    </row>
    <row r="4" spans="1:8" x14ac:dyDescent="0.15">
      <c r="A4" s="146"/>
      <c r="B4" s="147"/>
      <c r="C4" s="148"/>
      <c r="D4" s="149">
        <v>70848</v>
      </c>
      <c r="E4" s="150"/>
      <c r="F4" s="151">
        <v>128823</v>
      </c>
      <c r="G4" s="152"/>
      <c r="H4" s="153"/>
    </row>
    <row r="5" spans="1:8" x14ac:dyDescent="0.15">
      <c r="A5" s="134" t="s">
        <v>518</v>
      </c>
      <c r="B5" s="139"/>
      <c r="C5" s="140"/>
      <c r="D5" s="141">
        <v>69325</v>
      </c>
      <c r="E5" s="142"/>
      <c r="F5" s="143">
        <v>362690</v>
      </c>
      <c r="G5" s="144"/>
      <c r="H5" s="145"/>
    </row>
    <row r="6" spans="1:8" x14ac:dyDescent="0.15">
      <c r="A6" s="146"/>
      <c r="B6" s="147"/>
      <c r="C6" s="148"/>
      <c r="D6" s="149">
        <v>53930</v>
      </c>
      <c r="E6" s="150"/>
      <c r="F6" s="151">
        <v>172580</v>
      </c>
      <c r="G6" s="152"/>
      <c r="H6" s="153"/>
    </row>
    <row r="7" spans="1:8" x14ac:dyDescent="0.15">
      <c r="A7" s="134" t="s">
        <v>519</v>
      </c>
      <c r="B7" s="139"/>
      <c r="C7" s="140"/>
      <c r="D7" s="141">
        <v>47547</v>
      </c>
      <c r="E7" s="142"/>
      <c r="F7" s="143">
        <v>296093</v>
      </c>
      <c r="G7" s="144"/>
      <c r="H7" s="145"/>
    </row>
    <row r="8" spans="1:8" x14ac:dyDescent="0.15">
      <c r="A8" s="146"/>
      <c r="B8" s="147"/>
      <c r="C8" s="148"/>
      <c r="D8" s="149">
        <v>44427</v>
      </c>
      <c r="E8" s="150"/>
      <c r="F8" s="151">
        <v>140545</v>
      </c>
      <c r="G8" s="152"/>
      <c r="H8" s="153"/>
    </row>
    <row r="9" spans="1:8" x14ac:dyDescent="0.15">
      <c r="A9" s="134" t="s">
        <v>520</v>
      </c>
      <c r="B9" s="139"/>
      <c r="C9" s="140"/>
      <c r="D9" s="141">
        <v>115644</v>
      </c>
      <c r="E9" s="142"/>
      <c r="F9" s="143">
        <v>308655</v>
      </c>
      <c r="G9" s="144"/>
      <c r="H9" s="145"/>
    </row>
    <row r="10" spans="1:8" x14ac:dyDescent="0.15">
      <c r="A10" s="146"/>
      <c r="B10" s="147"/>
      <c r="C10" s="148"/>
      <c r="D10" s="149">
        <v>96473</v>
      </c>
      <c r="E10" s="150"/>
      <c r="F10" s="151">
        <v>169887</v>
      </c>
      <c r="G10" s="152"/>
      <c r="H10" s="153"/>
    </row>
    <row r="11" spans="1:8" x14ac:dyDescent="0.15">
      <c r="A11" s="134" t="s">
        <v>521</v>
      </c>
      <c r="B11" s="139"/>
      <c r="C11" s="140"/>
      <c r="D11" s="141">
        <v>102234</v>
      </c>
      <c r="E11" s="142"/>
      <c r="F11" s="143">
        <v>325476</v>
      </c>
      <c r="G11" s="144"/>
      <c r="H11" s="145"/>
    </row>
    <row r="12" spans="1:8" x14ac:dyDescent="0.15">
      <c r="A12" s="146"/>
      <c r="B12" s="147"/>
      <c r="C12" s="154"/>
      <c r="D12" s="149">
        <v>89411</v>
      </c>
      <c r="E12" s="150"/>
      <c r="F12" s="151">
        <v>190204</v>
      </c>
      <c r="G12" s="152"/>
      <c r="H12" s="153"/>
    </row>
    <row r="13" spans="1:8" x14ac:dyDescent="0.15">
      <c r="A13" s="134"/>
      <c r="B13" s="139"/>
      <c r="C13" s="140"/>
      <c r="D13" s="141">
        <v>85071</v>
      </c>
      <c r="E13" s="142"/>
      <c r="F13" s="143">
        <v>311305</v>
      </c>
      <c r="G13" s="155"/>
      <c r="H13" s="145"/>
    </row>
    <row r="14" spans="1:8" x14ac:dyDescent="0.15">
      <c r="A14" s="146"/>
      <c r="B14" s="147"/>
      <c r="C14" s="148"/>
      <c r="D14" s="149">
        <v>71018</v>
      </c>
      <c r="E14" s="150"/>
      <c r="F14" s="151">
        <v>160408</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13</v>
      </c>
      <c r="C19" s="156">
        <f>ROUND(VALUE(SUBSTITUTE(実質収支比率等に係る経年分析!G$48,"▲","-")),2)</f>
        <v>7.7</v>
      </c>
      <c r="D19" s="156">
        <f>ROUND(VALUE(SUBSTITUTE(実質収支比率等に係る経年分析!H$48,"▲","-")),2)</f>
        <v>9.8699999999999992</v>
      </c>
      <c r="E19" s="156">
        <f>ROUND(VALUE(SUBSTITUTE(実質収支比率等に係る経年分析!I$48,"▲","-")),2)</f>
        <v>19.96</v>
      </c>
      <c r="F19" s="156">
        <f>ROUND(VALUE(SUBSTITUTE(実質収支比率等に係る経年分析!J$48,"▲","-")),2)</f>
        <v>21.64</v>
      </c>
    </row>
    <row r="20" spans="1:11" x14ac:dyDescent="0.15">
      <c r="A20" s="156" t="s">
        <v>53</v>
      </c>
      <c r="B20" s="156">
        <f>ROUND(VALUE(SUBSTITUTE(実質収支比率等に係る経年分析!F$47,"▲","-")),2)</f>
        <v>77.77</v>
      </c>
      <c r="C20" s="156">
        <f>ROUND(VALUE(SUBSTITUTE(実質収支比率等に係る経年分析!G$47,"▲","-")),2)</f>
        <v>70.19</v>
      </c>
      <c r="D20" s="156">
        <f>ROUND(VALUE(SUBSTITUTE(実質収支比率等に係る経年分析!H$47,"▲","-")),2)</f>
        <v>71.77</v>
      </c>
      <c r="E20" s="156">
        <f>ROUND(VALUE(SUBSTITUTE(実質収支比率等に係る経年分析!I$47,"▲","-")),2)</f>
        <v>70.680000000000007</v>
      </c>
      <c r="F20" s="156">
        <f>ROUND(VALUE(SUBSTITUTE(実質収支比率等に係る経年分析!J$47,"▲","-")),2)</f>
        <v>68.150000000000006</v>
      </c>
    </row>
    <row r="21" spans="1:11" x14ac:dyDescent="0.15">
      <c r="A21" s="156" t="s">
        <v>54</v>
      </c>
      <c r="B21" s="156">
        <f>IF(ISNUMBER(VALUE(SUBSTITUTE(実質収支比率等に係る経年分析!F$49,"▲","-"))),ROUND(VALUE(SUBSTITUTE(実質収支比率等に係る経年分析!F$49,"▲","-")),2),NA())</f>
        <v>-12.58</v>
      </c>
      <c r="C21" s="156">
        <f>IF(ISNUMBER(VALUE(SUBSTITUTE(実質収支比率等に係る経年分析!G$49,"▲","-"))),ROUND(VALUE(SUBSTITUTE(実質収支比率等に係る経年分析!G$49,"▲","-")),2),NA())</f>
        <v>-4</v>
      </c>
      <c r="D21" s="156">
        <f>IF(ISNUMBER(VALUE(SUBSTITUTE(実質収支比率等に係る経年分析!H$49,"▲","-"))),ROUND(VALUE(SUBSTITUTE(実質収支比率等に係る経年分析!H$49,"▲","-")),2),NA())</f>
        <v>2.02</v>
      </c>
      <c r="E21" s="156">
        <f>IF(ISNUMBER(VALUE(SUBSTITUTE(実質収支比率等に係る経年分析!I$49,"▲","-"))),ROUND(VALUE(SUBSTITUTE(実質収支比率等に係る経年分析!I$49,"▲","-")),2),NA())</f>
        <v>10.28</v>
      </c>
      <c r="F21" s="156">
        <f>IF(ISNUMBER(VALUE(SUBSTITUTE(実質収支比率等に係る経年分析!J$49,"▲","-"))),ROUND(VALUE(SUBSTITUTE(実質収支比率等に係る経年分析!J$49,"▲","-")),2),NA())</f>
        <v>2.4</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0.05</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0.05</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2.77</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介護予防支援事業特別会計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1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v>
      </c>
    </row>
    <row r="33" spans="1:16" x14ac:dyDescent="0.15">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1.1399999999999999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1.1299999999999999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3.29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1.1000000000000001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0.74</v>
      </c>
    </row>
    <row r="34" spans="1:16" x14ac:dyDescent="0.15">
      <c r="A34" s="157" t="str">
        <f>IF(連結実質赤字比率に係る赤字・黒字の構成分析!C$36="",NA(),連結実質赤字比率に係る赤字・黒字の構成分析!C$36)</f>
        <v>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1.57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1.82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0.84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1.02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0.83</v>
      </c>
    </row>
    <row r="35" spans="1:16" x14ac:dyDescent="0.15">
      <c r="A35" s="157" t="str">
        <f>IF(連結実質赤字比率に係る赤字・黒字の構成分析!C$35="",NA(),連結実質赤字比率に係る赤字・黒字の構成分析!C$35)</f>
        <v>簡易水道事業会計</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#VALUE!</v>
      </c>
      <c r="G35" s="157" t="e">
        <f>IF(ROUND(VALUE(SUBSTITUTE(連結実質赤字比率に係る赤字・黒字の構成分析!H$35,"▲", "-")), 2) &gt;= 0, ABS(ROUND(VALUE(SUBSTITUTE(連結実質赤字比率に係る赤字・黒字の構成分析!H$35,"▲", "-")), 2)), NA())</f>
        <v>#VALUE!</v>
      </c>
      <c r="H35" s="157" t="e">
        <f>IF(ROUND(VALUE(SUBSTITUTE(連結実質赤字比率に係る赤字・黒字の構成分析!I$35,"▲", "-")), 2) &lt; 0, ABS(ROUND(VALUE(SUBSTITUTE(連結実質赤字比率に係る赤字・黒字の構成分析!I$35,"▲", "-")), 2)), NA())</f>
        <v>#VALUE!</v>
      </c>
      <c r="I35" s="157" t="e">
        <f>IF(ROUND(VALUE(SUBSTITUTE(連結実質赤字比率に係る赤字・黒字の構成分析!I$35,"▲", "-")), 2) &gt;= 0, ABS(ROUND(VALUE(SUBSTITUTE(連結実質赤字比率に係る赤字・黒字の構成分析!I$35,"▲", "-")), 2)), NA())</f>
        <v>#VALUE!</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2.06</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12.99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7.69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9.86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19.96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21.63</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140</v>
      </c>
      <c r="E42" s="158"/>
      <c r="F42" s="158"/>
      <c r="G42" s="158">
        <f>'実質公債費比率（分子）の構造'!L$52</f>
        <v>145</v>
      </c>
      <c r="H42" s="158"/>
      <c r="I42" s="158"/>
      <c r="J42" s="158">
        <f>'実質公債費比率（分子）の構造'!M$52</f>
        <v>146</v>
      </c>
      <c r="K42" s="158"/>
      <c r="L42" s="158"/>
      <c r="M42" s="158">
        <f>'実質公債費比率（分子）の構造'!N$52</f>
        <v>137</v>
      </c>
      <c r="N42" s="158"/>
      <c r="O42" s="158"/>
      <c r="P42" s="158">
        <f>'実質公債費比率（分子）の構造'!O$52</f>
        <v>132</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7</v>
      </c>
      <c r="C44" s="158"/>
      <c r="D44" s="158"/>
      <c r="E44" s="158">
        <f>'実質公債費比率（分子）の構造'!L$50</f>
        <v>7</v>
      </c>
      <c r="F44" s="158"/>
      <c r="G44" s="158"/>
      <c r="H44" s="158">
        <f>'実質公債費比率（分子）の構造'!M$50</f>
        <v>7</v>
      </c>
      <c r="I44" s="158"/>
      <c r="J44" s="158"/>
      <c r="K44" s="158">
        <f>'実質公債費比率（分子）の構造'!N$50</f>
        <v>7</v>
      </c>
      <c r="L44" s="158"/>
      <c r="M44" s="158"/>
      <c r="N44" s="158">
        <f>'実質公債費比率（分子）の構造'!O$50</f>
        <v>2</v>
      </c>
      <c r="O44" s="158"/>
      <c r="P44" s="158"/>
    </row>
    <row r="45" spans="1:16" x14ac:dyDescent="0.15">
      <c r="A45" s="158" t="s">
        <v>63</v>
      </c>
      <c r="B45" s="158">
        <f>'実質公債費比率（分子）の構造'!K$49</f>
        <v>22</v>
      </c>
      <c r="C45" s="158"/>
      <c r="D45" s="158"/>
      <c r="E45" s="158">
        <f>'実質公債費比率（分子）の構造'!L$49</f>
        <v>27</v>
      </c>
      <c r="F45" s="158"/>
      <c r="G45" s="158"/>
      <c r="H45" s="158">
        <f>'実質公債費比率（分子）の構造'!M$49</f>
        <v>27</v>
      </c>
      <c r="I45" s="158"/>
      <c r="J45" s="158"/>
      <c r="K45" s="158">
        <f>'実質公債費比率（分子）の構造'!N$49</f>
        <v>19</v>
      </c>
      <c r="L45" s="158"/>
      <c r="M45" s="158"/>
      <c r="N45" s="158">
        <f>'実質公債費比率（分子）の構造'!O$49</f>
        <v>22</v>
      </c>
      <c r="O45" s="158"/>
      <c r="P45" s="158"/>
    </row>
    <row r="46" spans="1:16" x14ac:dyDescent="0.15">
      <c r="A46" s="158" t="s">
        <v>64</v>
      </c>
      <c r="B46" s="158" t="str">
        <f>'実質公債費比率（分子）の構造'!K$48</f>
        <v>-</v>
      </c>
      <c r="C46" s="158"/>
      <c r="D46" s="158"/>
      <c r="E46" s="158" t="str">
        <f>'実質公債費比率（分子）の構造'!L$48</f>
        <v>-</v>
      </c>
      <c r="F46" s="158"/>
      <c r="G46" s="158"/>
      <c r="H46" s="158">
        <f>'実質公債費比率（分子）の構造'!M$48</f>
        <v>0</v>
      </c>
      <c r="I46" s="158"/>
      <c r="J46" s="158"/>
      <c r="K46" s="158">
        <f>'実質公債費比率（分子）の構造'!N$48</f>
        <v>0</v>
      </c>
      <c r="L46" s="158"/>
      <c r="M46" s="158"/>
      <c r="N46" s="158">
        <f>'実質公債費比率（分子）の構造'!O$48</f>
        <v>3</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77</v>
      </c>
      <c r="C49" s="158"/>
      <c r="D49" s="158"/>
      <c r="E49" s="158">
        <f>'実質公債費比率（分子）の構造'!L$45</f>
        <v>77</v>
      </c>
      <c r="F49" s="158"/>
      <c r="G49" s="158"/>
      <c r="H49" s="158">
        <f>'実質公債費比率（分子）の構造'!M$45</f>
        <v>79</v>
      </c>
      <c r="I49" s="158"/>
      <c r="J49" s="158"/>
      <c r="K49" s="158">
        <f>'実質公債費比率（分子）の構造'!N$45</f>
        <v>62</v>
      </c>
      <c r="L49" s="158"/>
      <c r="M49" s="158"/>
      <c r="N49" s="158">
        <f>'実質公債費比率（分子）の構造'!O$45</f>
        <v>47</v>
      </c>
      <c r="O49" s="158"/>
      <c r="P49" s="158"/>
    </row>
    <row r="50" spans="1:16" x14ac:dyDescent="0.15">
      <c r="A50" s="158" t="s">
        <v>67</v>
      </c>
      <c r="B50" s="158" t="e">
        <f>NA()</f>
        <v>#N/A</v>
      </c>
      <c r="C50" s="158">
        <f>IF(ISNUMBER('実質公債費比率（分子）の構造'!K$53),'実質公債費比率（分子）の構造'!K$53,NA())</f>
        <v>-34</v>
      </c>
      <c r="D50" s="158" t="e">
        <f>NA()</f>
        <v>#N/A</v>
      </c>
      <c r="E50" s="158" t="e">
        <f>NA()</f>
        <v>#N/A</v>
      </c>
      <c r="F50" s="158">
        <f>IF(ISNUMBER('実質公債費比率（分子）の構造'!L$53),'実質公債費比率（分子）の構造'!L$53,NA())</f>
        <v>-34</v>
      </c>
      <c r="G50" s="158" t="e">
        <f>NA()</f>
        <v>#N/A</v>
      </c>
      <c r="H50" s="158" t="e">
        <f>NA()</f>
        <v>#N/A</v>
      </c>
      <c r="I50" s="158">
        <f>IF(ISNUMBER('実質公債費比率（分子）の構造'!M$53),'実質公債費比率（分子）の構造'!M$53,NA())</f>
        <v>-33</v>
      </c>
      <c r="J50" s="158" t="e">
        <f>NA()</f>
        <v>#N/A</v>
      </c>
      <c r="K50" s="158" t="e">
        <f>NA()</f>
        <v>#N/A</v>
      </c>
      <c r="L50" s="158">
        <f>IF(ISNUMBER('実質公債費比率（分子）の構造'!N$53),'実質公債費比率（分子）の構造'!N$53,NA())</f>
        <v>-49</v>
      </c>
      <c r="M50" s="158" t="e">
        <f>NA()</f>
        <v>#N/A</v>
      </c>
      <c r="N50" s="158" t="e">
        <f>NA()</f>
        <v>#N/A</v>
      </c>
      <c r="O50" s="158">
        <f>IF(ISNUMBER('実質公債費比率（分子）の構造'!O$53),'実質公債費比率（分子）の構造'!O$53,NA())</f>
        <v>-58</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1632</v>
      </c>
      <c r="E56" s="157"/>
      <c r="F56" s="157"/>
      <c r="G56" s="157">
        <f>'将来負担比率（分子）の構造'!J$52</f>
        <v>1586</v>
      </c>
      <c r="H56" s="157"/>
      <c r="I56" s="157"/>
      <c r="J56" s="157">
        <f>'将来負担比率（分子）の構造'!K$52</f>
        <v>1483</v>
      </c>
      <c r="K56" s="157"/>
      <c r="L56" s="157"/>
      <c r="M56" s="157">
        <f>'将来負担比率（分子）の構造'!L$52</f>
        <v>1474</v>
      </c>
      <c r="N56" s="157"/>
      <c r="O56" s="157"/>
      <c r="P56" s="157">
        <f>'将来負担比率（分子）の構造'!M$52</f>
        <v>1334</v>
      </c>
    </row>
    <row r="57" spans="1:16" x14ac:dyDescent="0.15">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15">
      <c r="A58" s="157" t="s">
        <v>41</v>
      </c>
      <c r="B58" s="157"/>
      <c r="C58" s="157"/>
      <c r="D58" s="157">
        <f>'将来負担比率（分子）の構造'!I$50</f>
        <v>3631</v>
      </c>
      <c r="E58" s="157"/>
      <c r="F58" s="157"/>
      <c r="G58" s="157">
        <f>'将来負担比率（分子）の構造'!J$50</f>
        <v>4212</v>
      </c>
      <c r="H58" s="157"/>
      <c r="I58" s="157"/>
      <c r="J58" s="157">
        <f>'将来負担比率（分子）の構造'!K$50</f>
        <v>4327</v>
      </c>
      <c r="K58" s="157"/>
      <c r="L58" s="157"/>
      <c r="M58" s="157">
        <f>'将来負担比率（分子）の構造'!L$50</f>
        <v>4392</v>
      </c>
      <c r="N58" s="157"/>
      <c r="O58" s="157"/>
      <c r="P58" s="157">
        <f>'将来負担比率（分子）の構造'!M$50</f>
        <v>4603</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305</v>
      </c>
      <c r="C62" s="157"/>
      <c r="D62" s="157"/>
      <c r="E62" s="157">
        <f>'将来負担比率（分子）の構造'!J$45</f>
        <v>276</v>
      </c>
      <c r="F62" s="157"/>
      <c r="G62" s="157"/>
      <c r="H62" s="157">
        <f>'将来負担比率（分子）の構造'!K$45</f>
        <v>280</v>
      </c>
      <c r="I62" s="157"/>
      <c r="J62" s="157"/>
      <c r="K62" s="157">
        <f>'将来負担比率（分子）の構造'!L$45</f>
        <v>246</v>
      </c>
      <c r="L62" s="157"/>
      <c r="M62" s="157"/>
      <c r="N62" s="157">
        <f>'将来負担比率（分子）の構造'!M$45</f>
        <v>233</v>
      </c>
      <c r="O62" s="157"/>
      <c r="P62" s="157"/>
    </row>
    <row r="63" spans="1:16" x14ac:dyDescent="0.15">
      <c r="A63" s="157" t="s">
        <v>34</v>
      </c>
      <c r="B63" s="157">
        <f>'将来負担比率（分子）の構造'!I$44</f>
        <v>156</v>
      </c>
      <c r="C63" s="157"/>
      <c r="D63" s="157"/>
      <c r="E63" s="157">
        <f>'将来負担比率（分子）の構造'!J$44</f>
        <v>159</v>
      </c>
      <c r="F63" s="157"/>
      <c r="G63" s="157"/>
      <c r="H63" s="157">
        <f>'将来負担比率（分子）の構造'!K$44</f>
        <v>193</v>
      </c>
      <c r="I63" s="157"/>
      <c r="J63" s="157"/>
      <c r="K63" s="157">
        <f>'将来負担比率（分子）の構造'!L$44</f>
        <v>182</v>
      </c>
      <c r="L63" s="157"/>
      <c r="M63" s="157"/>
      <c r="N63" s="157">
        <f>'将来負担比率（分子）の構造'!M$44</f>
        <v>173</v>
      </c>
      <c r="O63" s="157"/>
      <c r="P63" s="157"/>
    </row>
    <row r="64" spans="1:16" x14ac:dyDescent="0.15">
      <c r="A64" s="157" t="s">
        <v>33</v>
      </c>
      <c r="B64" s="157" t="str">
        <f>'将来負担比率（分子）の構造'!I$43</f>
        <v>-</v>
      </c>
      <c r="C64" s="157"/>
      <c r="D64" s="157"/>
      <c r="E64" s="157" t="str">
        <f>'将来負担比率（分子）の構造'!J$43</f>
        <v>-</v>
      </c>
      <c r="F64" s="157"/>
      <c r="G64" s="157"/>
      <c r="H64" s="157">
        <f>'将来負担比率（分子）の構造'!K$43</f>
        <v>6</v>
      </c>
      <c r="I64" s="157"/>
      <c r="J64" s="157"/>
      <c r="K64" s="157">
        <f>'将来負担比率（分子）の構造'!L$43</f>
        <v>6</v>
      </c>
      <c r="L64" s="157"/>
      <c r="M64" s="157"/>
      <c r="N64" s="157">
        <f>'将来負担比率（分子）の構造'!M$43</f>
        <v>6</v>
      </c>
      <c r="O64" s="157"/>
      <c r="P64" s="157"/>
    </row>
    <row r="65" spans="1:16" x14ac:dyDescent="0.15">
      <c r="A65" s="157" t="s">
        <v>32</v>
      </c>
      <c r="B65" s="157">
        <f>'将来負担比率（分子）の構造'!I$42</f>
        <v>36</v>
      </c>
      <c r="C65" s="157"/>
      <c r="D65" s="157"/>
      <c r="E65" s="157">
        <f>'将来負担比率（分子）の構造'!J$42</f>
        <v>29</v>
      </c>
      <c r="F65" s="157"/>
      <c r="G65" s="157"/>
      <c r="H65" s="157">
        <f>'将来負担比率（分子）の構造'!K$42</f>
        <v>22</v>
      </c>
      <c r="I65" s="157"/>
      <c r="J65" s="157"/>
      <c r="K65" s="157">
        <f>'将来負担比率（分子）の構造'!L$42</f>
        <v>15</v>
      </c>
      <c r="L65" s="157"/>
      <c r="M65" s="157"/>
      <c r="N65" s="157">
        <f>'将来負担比率（分子）の構造'!M$42</f>
        <v>13</v>
      </c>
      <c r="O65" s="157"/>
      <c r="P65" s="157"/>
    </row>
    <row r="66" spans="1:16" x14ac:dyDescent="0.15">
      <c r="A66" s="157" t="s">
        <v>31</v>
      </c>
      <c r="B66" s="157">
        <f>'将来負担比率（分子）の構造'!I$41</f>
        <v>300</v>
      </c>
      <c r="C66" s="157"/>
      <c r="D66" s="157"/>
      <c r="E66" s="157">
        <f>'将来負担比率（分子）の構造'!J$41</f>
        <v>224</v>
      </c>
      <c r="F66" s="157"/>
      <c r="G66" s="157"/>
      <c r="H66" s="157">
        <f>'将来負担比率（分子）の構造'!K$41</f>
        <v>148</v>
      </c>
      <c r="I66" s="157"/>
      <c r="J66" s="157"/>
      <c r="K66" s="157">
        <f>'将来負担比率（分子）の構造'!L$41</f>
        <v>210</v>
      </c>
      <c r="L66" s="157"/>
      <c r="M66" s="157"/>
      <c r="N66" s="157">
        <f>'将来負担比率（分子）の構造'!M$41</f>
        <v>226</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1190</v>
      </c>
      <c r="C72" s="161">
        <f>基金残高に係る経年分析!G55</f>
        <v>1190</v>
      </c>
      <c r="D72" s="161">
        <f>基金残高に係る経年分析!H55</f>
        <v>1190</v>
      </c>
    </row>
    <row r="73" spans="1:16" x14ac:dyDescent="0.15">
      <c r="A73" s="160" t="s">
        <v>74</v>
      </c>
      <c r="B73" s="161">
        <f>基金残高に係る経年分析!F56</f>
        <v>61</v>
      </c>
      <c r="C73" s="161">
        <f>基金残高に係る経年分析!G56</f>
        <v>61</v>
      </c>
      <c r="D73" s="161">
        <f>基金残高に係る経年分析!H56</f>
        <v>61</v>
      </c>
    </row>
    <row r="74" spans="1:16" x14ac:dyDescent="0.15">
      <c r="A74" s="160" t="s">
        <v>75</v>
      </c>
      <c r="B74" s="161">
        <f>基金残高に係る経年分析!F57</f>
        <v>2858</v>
      </c>
      <c r="C74" s="161">
        <f>基金残高に係る経年分析!G57</f>
        <v>2926</v>
      </c>
      <c r="D74" s="161">
        <f>基金残高に係る経年分析!H57</f>
        <v>3161</v>
      </c>
    </row>
  </sheetData>
  <sheetProtection algorithmName="SHA-512" hashValue="d4NEgeX03STYgXVUixQUXkIZP4CpK1810C3SMgw9kzVCQT3x+QWadiOETmMUF4FTkr6CveSEPyj7sT/aF1/a0Q==" saltValue="w256OoRmG4FdLyPny8YRG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869575</v>
      </c>
      <c r="S5" s="664"/>
      <c r="T5" s="664"/>
      <c r="U5" s="664"/>
      <c r="V5" s="664"/>
      <c r="W5" s="664"/>
      <c r="X5" s="664"/>
      <c r="Y5" s="689"/>
      <c r="Z5" s="702">
        <v>29.6</v>
      </c>
      <c r="AA5" s="702"/>
      <c r="AB5" s="702"/>
      <c r="AC5" s="702"/>
      <c r="AD5" s="703">
        <v>869575</v>
      </c>
      <c r="AE5" s="703"/>
      <c r="AF5" s="703"/>
      <c r="AG5" s="703"/>
      <c r="AH5" s="703"/>
      <c r="AI5" s="703"/>
      <c r="AJ5" s="703"/>
      <c r="AK5" s="703"/>
      <c r="AL5" s="690">
        <v>47.6</v>
      </c>
      <c r="AM5" s="672"/>
      <c r="AN5" s="672"/>
      <c r="AO5" s="691"/>
      <c r="AP5" s="666" t="s">
        <v>216</v>
      </c>
      <c r="AQ5" s="667"/>
      <c r="AR5" s="667"/>
      <c r="AS5" s="667"/>
      <c r="AT5" s="667"/>
      <c r="AU5" s="667"/>
      <c r="AV5" s="667"/>
      <c r="AW5" s="667"/>
      <c r="AX5" s="667"/>
      <c r="AY5" s="667"/>
      <c r="AZ5" s="667"/>
      <c r="BA5" s="667"/>
      <c r="BB5" s="667"/>
      <c r="BC5" s="667"/>
      <c r="BD5" s="667"/>
      <c r="BE5" s="667"/>
      <c r="BF5" s="668"/>
      <c r="BG5" s="608">
        <v>835861</v>
      </c>
      <c r="BH5" s="609"/>
      <c r="BI5" s="609"/>
      <c r="BJ5" s="609"/>
      <c r="BK5" s="609"/>
      <c r="BL5" s="609"/>
      <c r="BM5" s="609"/>
      <c r="BN5" s="610"/>
      <c r="BO5" s="646">
        <v>96.1</v>
      </c>
      <c r="BP5" s="646"/>
      <c r="BQ5" s="646"/>
      <c r="BR5" s="646"/>
      <c r="BS5" s="647" t="s">
        <v>122</v>
      </c>
      <c r="BT5" s="647"/>
      <c r="BU5" s="647"/>
      <c r="BV5" s="647"/>
      <c r="BW5" s="647"/>
      <c r="BX5" s="647"/>
      <c r="BY5" s="647"/>
      <c r="BZ5" s="647"/>
      <c r="CA5" s="647"/>
      <c r="CB5" s="682"/>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32158</v>
      </c>
      <c r="S6" s="609"/>
      <c r="T6" s="609"/>
      <c r="U6" s="609"/>
      <c r="V6" s="609"/>
      <c r="W6" s="609"/>
      <c r="X6" s="609"/>
      <c r="Y6" s="610"/>
      <c r="Z6" s="646">
        <v>1.1000000000000001</v>
      </c>
      <c r="AA6" s="646"/>
      <c r="AB6" s="646"/>
      <c r="AC6" s="646"/>
      <c r="AD6" s="647">
        <v>32158</v>
      </c>
      <c r="AE6" s="647"/>
      <c r="AF6" s="647"/>
      <c r="AG6" s="647"/>
      <c r="AH6" s="647"/>
      <c r="AI6" s="647"/>
      <c r="AJ6" s="647"/>
      <c r="AK6" s="647"/>
      <c r="AL6" s="611">
        <v>1.8</v>
      </c>
      <c r="AM6" s="612"/>
      <c r="AN6" s="612"/>
      <c r="AO6" s="648"/>
      <c r="AP6" s="605" t="s">
        <v>221</v>
      </c>
      <c r="AQ6" s="606"/>
      <c r="AR6" s="606"/>
      <c r="AS6" s="606"/>
      <c r="AT6" s="606"/>
      <c r="AU6" s="606"/>
      <c r="AV6" s="606"/>
      <c r="AW6" s="606"/>
      <c r="AX6" s="606"/>
      <c r="AY6" s="606"/>
      <c r="AZ6" s="606"/>
      <c r="BA6" s="606"/>
      <c r="BB6" s="606"/>
      <c r="BC6" s="606"/>
      <c r="BD6" s="606"/>
      <c r="BE6" s="606"/>
      <c r="BF6" s="607"/>
      <c r="BG6" s="608">
        <v>835861</v>
      </c>
      <c r="BH6" s="609"/>
      <c r="BI6" s="609"/>
      <c r="BJ6" s="609"/>
      <c r="BK6" s="609"/>
      <c r="BL6" s="609"/>
      <c r="BM6" s="609"/>
      <c r="BN6" s="610"/>
      <c r="BO6" s="646">
        <v>96.1</v>
      </c>
      <c r="BP6" s="646"/>
      <c r="BQ6" s="646"/>
      <c r="BR6" s="646"/>
      <c r="BS6" s="647" t="s">
        <v>122</v>
      </c>
      <c r="BT6" s="647"/>
      <c r="BU6" s="647"/>
      <c r="BV6" s="647"/>
      <c r="BW6" s="647"/>
      <c r="BX6" s="647"/>
      <c r="BY6" s="647"/>
      <c r="BZ6" s="647"/>
      <c r="CA6" s="647"/>
      <c r="CB6" s="682"/>
      <c r="CD6" s="666" t="s">
        <v>222</v>
      </c>
      <c r="CE6" s="667"/>
      <c r="CF6" s="667"/>
      <c r="CG6" s="667"/>
      <c r="CH6" s="667"/>
      <c r="CI6" s="667"/>
      <c r="CJ6" s="667"/>
      <c r="CK6" s="667"/>
      <c r="CL6" s="667"/>
      <c r="CM6" s="667"/>
      <c r="CN6" s="667"/>
      <c r="CO6" s="667"/>
      <c r="CP6" s="667"/>
      <c r="CQ6" s="668"/>
      <c r="CR6" s="608">
        <v>53760</v>
      </c>
      <c r="CS6" s="609"/>
      <c r="CT6" s="609"/>
      <c r="CU6" s="609"/>
      <c r="CV6" s="609"/>
      <c r="CW6" s="609"/>
      <c r="CX6" s="609"/>
      <c r="CY6" s="610"/>
      <c r="CZ6" s="690">
        <v>2.1</v>
      </c>
      <c r="DA6" s="672"/>
      <c r="DB6" s="672"/>
      <c r="DC6" s="692"/>
      <c r="DD6" s="614" t="s">
        <v>122</v>
      </c>
      <c r="DE6" s="609"/>
      <c r="DF6" s="609"/>
      <c r="DG6" s="609"/>
      <c r="DH6" s="609"/>
      <c r="DI6" s="609"/>
      <c r="DJ6" s="609"/>
      <c r="DK6" s="609"/>
      <c r="DL6" s="609"/>
      <c r="DM6" s="609"/>
      <c r="DN6" s="609"/>
      <c r="DO6" s="609"/>
      <c r="DP6" s="610"/>
      <c r="DQ6" s="614">
        <v>53760</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203</v>
      </c>
      <c r="S7" s="609"/>
      <c r="T7" s="609"/>
      <c r="U7" s="609"/>
      <c r="V7" s="609"/>
      <c r="W7" s="609"/>
      <c r="X7" s="609"/>
      <c r="Y7" s="610"/>
      <c r="Z7" s="646">
        <v>0</v>
      </c>
      <c r="AA7" s="646"/>
      <c r="AB7" s="646"/>
      <c r="AC7" s="646"/>
      <c r="AD7" s="647">
        <v>203</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252877</v>
      </c>
      <c r="BH7" s="609"/>
      <c r="BI7" s="609"/>
      <c r="BJ7" s="609"/>
      <c r="BK7" s="609"/>
      <c r="BL7" s="609"/>
      <c r="BM7" s="609"/>
      <c r="BN7" s="610"/>
      <c r="BO7" s="646">
        <v>29.1</v>
      </c>
      <c r="BP7" s="646"/>
      <c r="BQ7" s="646"/>
      <c r="BR7" s="646"/>
      <c r="BS7" s="647" t="s">
        <v>122</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772693</v>
      </c>
      <c r="CS7" s="609"/>
      <c r="CT7" s="609"/>
      <c r="CU7" s="609"/>
      <c r="CV7" s="609"/>
      <c r="CW7" s="609"/>
      <c r="CX7" s="609"/>
      <c r="CY7" s="610"/>
      <c r="CZ7" s="646">
        <v>30.6</v>
      </c>
      <c r="DA7" s="646"/>
      <c r="DB7" s="646"/>
      <c r="DC7" s="646"/>
      <c r="DD7" s="614">
        <v>40744</v>
      </c>
      <c r="DE7" s="609"/>
      <c r="DF7" s="609"/>
      <c r="DG7" s="609"/>
      <c r="DH7" s="609"/>
      <c r="DI7" s="609"/>
      <c r="DJ7" s="609"/>
      <c r="DK7" s="609"/>
      <c r="DL7" s="609"/>
      <c r="DM7" s="609"/>
      <c r="DN7" s="609"/>
      <c r="DO7" s="609"/>
      <c r="DP7" s="610"/>
      <c r="DQ7" s="614">
        <v>583674</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3672</v>
      </c>
      <c r="S8" s="609"/>
      <c r="T8" s="609"/>
      <c r="U8" s="609"/>
      <c r="V8" s="609"/>
      <c r="W8" s="609"/>
      <c r="X8" s="609"/>
      <c r="Y8" s="610"/>
      <c r="Z8" s="646">
        <v>0.1</v>
      </c>
      <c r="AA8" s="646"/>
      <c r="AB8" s="646"/>
      <c r="AC8" s="646"/>
      <c r="AD8" s="647">
        <v>3672</v>
      </c>
      <c r="AE8" s="647"/>
      <c r="AF8" s="647"/>
      <c r="AG8" s="647"/>
      <c r="AH8" s="647"/>
      <c r="AI8" s="647"/>
      <c r="AJ8" s="647"/>
      <c r="AK8" s="647"/>
      <c r="AL8" s="611">
        <v>0.2</v>
      </c>
      <c r="AM8" s="612"/>
      <c r="AN8" s="612"/>
      <c r="AO8" s="648"/>
      <c r="AP8" s="605" t="s">
        <v>227</v>
      </c>
      <c r="AQ8" s="606"/>
      <c r="AR8" s="606"/>
      <c r="AS8" s="606"/>
      <c r="AT8" s="606"/>
      <c r="AU8" s="606"/>
      <c r="AV8" s="606"/>
      <c r="AW8" s="606"/>
      <c r="AX8" s="606"/>
      <c r="AY8" s="606"/>
      <c r="AZ8" s="606"/>
      <c r="BA8" s="606"/>
      <c r="BB8" s="606"/>
      <c r="BC8" s="606"/>
      <c r="BD8" s="606"/>
      <c r="BE8" s="606"/>
      <c r="BF8" s="607"/>
      <c r="BG8" s="608">
        <v>13115</v>
      </c>
      <c r="BH8" s="609"/>
      <c r="BI8" s="609"/>
      <c r="BJ8" s="609"/>
      <c r="BK8" s="609"/>
      <c r="BL8" s="609"/>
      <c r="BM8" s="609"/>
      <c r="BN8" s="610"/>
      <c r="BO8" s="646">
        <v>1.5</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644173</v>
      </c>
      <c r="CS8" s="609"/>
      <c r="CT8" s="609"/>
      <c r="CU8" s="609"/>
      <c r="CV8" s="609"/>
      <c r="CW8" s="609"/>
      <c r="CX8" s="609"/>
      <c r="CY8" s="610"/>
      <c r="CZ8" s="646">
        <v>25.5</v>
      </c>
      <c r="DA8" s="646"/>
      <c r="DB8" s="646"/>
      <c r="DC8" s="646"/>
      <c r="DD8" s="614">
        <v>15231</v>
      </c>
      <c r="DE8" s="609"/>
      <c r="DF8" s="609"/>
      <c r="DG8" s="609"/>
      <c r="DH8" s="609"/>
      <c r="DI8" s="609"/>
      <c r="DJ8" s="609"/>
      <c r="DK8" s="609"/>
      <c r="DL8" s="609"/>
      <c r="DM8" s="609"/>
      <c r="DN8" s="609"/>
      <c r="DO8" s="609"/>
      <c r="DP8" s="610"/>
      <c r="DQ8" s="614">
        <v>445727</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5077</v>
      </c>
      <c r="S9" s="609"/>
      <c r="T9" s="609"/>
      <c r="U9" s="609"/>
      <c r="V9" s="609"/>
      <c r="W9" s="609"/>
      <c r="X9" s="609"/>
      <c r="Y9" s="610"/>
      <c r="Z9" s="646">
        <v>0.2</v>
      </c>
      <c r="AA9" s="646"/>
      <c r="AB9" s="646"/>
      <c r="AC9" s="646"/>
      <c r="AD9" s="647">
        <v>5077</v>
      </c>
      <c r="AE9" s="647"/>
      <c r="AF9" s="647"/>
      <c r="AG9" s="647"/>
      <c r="AH9" s="647"/>
      <c r="AI9" s="647"/>
      <c r="AJ9" s="647"/>
      <c r="AK9" s="647"/>
      <c r="AL9" s="611">
        <v>0.3</v>
      </c>
      <c r="AM9" s="612"/>
      <c r="AN9" s="612"/>
      <c r="AO9" s="648"/>
      <c r="AP9" s="605" t="s">
        <v>230</v>
      </c>
      <c r="AQ9" s="606"/>
      <c r="AR9" s="606"/>
      <c r="AS9" s="606"/>
      <c r="AT9" s="606"/>
      <c r="AU9" s="606"/>
      <c r="AV9" s="606"/>
      <c r="AW9" s="606"/>
      <c r="AX9" s="606"/>
      <c r="AY9" s="606"/>
      <c r="AZ9" s="606"/>
      <c r="BA9" s="606"/>
      <c r="BB9" s="606"/>
      <c r="BC9" s="606"/>
      <c r="BD9" s="606"/>
      <c r="BE9" s="606"/>
      <c r="BF9" s="607"/>
      <c r="BG9" s="608">
        <v>160002</v>
      </c>
      <c r="BH9" s="609"/>
      <c r="BI9" s="609"/>
      <c r="BJ9" s="609"/>
      <c r="BK9" s="609"/>
      <c r="BL9" s="609"/>
      <c r="BM9" s="609"/>
      <c r="BN9" s="610"/>
      <c r="BO9" s="646">
        <v>18.399999999999999</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244934</v>
      </c>
      <c r="CS9" s="609"/>
      <c r="CT9" s="609"/>
      <c r="CU9" s="609"/>
      <c r="CV9" s="609"/>
      <c r="CW9" s="609"/>
      <c r="CX9" s="609"/>
      <c r="CY9" s="610"/>
      <c r="CZ9" s="646">
        <v>9.6999999999999993</v>
      </c>
      <c r="DA9" s="646"/>
      <c r="DB9" s="646"/>
      <c r="DC9" s="646"/>
      <c r="DD9" s="614">
        <v>9372</v>
      </c>
      <c r="DE9" s="609"/>
      <c r="DF9" s="609"/>
      <c r="DG9" s="609"/>
      <c r="DH9" s="609"/>
      <c r="DI9" s="609"/>
      <c r="DJ9" s="609"/>
      <c r="DK9" s="609"/>
      <c r="DL9" s="609"/>
      <c r="DM9" s="609"/>
      <c r="DN9" s="609"/>
      <c r="DO9" s="609"/>
      <c r="DP9" s="610"/>
      <c r="DQ9" s="614">
        <v>217562</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38639</v>
      </c>
      <c r="BH10" s="609"/>
      <c r="BI10" s="609"/>
      <c r="BJ10" s="609"/>
      <c r="BK10" s="609"/>
      <c r="BL10" s="609"/>
      <c r="BM10" s="609"/>
      <c r="BN10" s="610"/>
      <c r="BO10" s="646">
        <v>4.4000000000000004</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80570</v>
      </c>
      <c r="S11" s="609"/>
      <c r="T11" s="609"/>
      <c r="U11" s="609"/>
      <c r="V11" s="609"/>
      <c r="W11" s="609"/>
      <c r="X11" s="609"/>
      <c r="Y11" s="610"/>
      <c r="Z11" s="611">
        <v>2.7</v>
      </c>
      <c r="AA11" s="612"/>
      <c r="AB11" s="612"/>
      <c r="AC11" s="613"/>
      <c r="AD11" s="614">
        <v>80570</v>
      </c>
      <c r="AE11" s="609"/>
      <c r="AF11" s="609"/>
      <c r="AG11" s="609"/>
      <c r="AH11" s="609"/>
      <c r="AI11" s="609"/>
      <c r="AJ11" s="609"/>
      <c r="AK11" s="610"/>
      <c r="AL11" s="611">
        <v>4.4000000000000004</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41121</v>
      </c>
      <c r="BH11" s="609"/>
      <c r="BI11" s="609"/>
      <c r="BJ11" s="609"/>
      <c r="BK11" s="609"/>
      <c r="BL11" s="609"/>
      <c r="BM11" s="609"/>
      <c r="BN11" s="610"/>
      <c r="BO11" s="646">
        <v>4.7</v>
      </c>
      <c r="BP11" s="646"/>
      <c r="BQ11" s="646"/>
      <c r="BR11" s="646"/>
      <c r="BS11" s="647" t="s">
        <v>122</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49639</v>
      </c>
      <c r="CS11" s="609"/>
      <c r="CT11" s="609"/>
      <c r="CU11" s="609"/>
      <c r="CV11" s="609"/>
      <c r="CW11" s="609"/>
      <c r="CX11" s="609"/>
      <c r="CY11" s="610"/>
      <c r="CZ11" s="646">
        <v>2</v>
      </c>
      <c r="DA11" s="646"/>
      <c r="DB11" s="646"/>
      <c r="DC11" s="646"/>
      <c r="DD11" s="614" t="s">
        <v>122</v>
      </c>
      <c r="DE11" s="609"/>
      <c r="DF11" s="609"/>
      <c r="DG11" s="609"/>
      <c r="DH11" s="609"/>
      <c r="DI11" s="609"/>
      <c r="DJ11" s="609"/>
      <c r="DK11" s="609"/>
      <c r="DL11" s="609"/>
      <c r="DM11" s="609"/>
      <c r="DN11" s="609"/>
      <c r="DO11" s="609"/>
      <c r="DP11" s="610"/>
      <c r="DQ11" s="614">
        <v>38177</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43603</v>
      </c>
      <c r="S12" s="609"/>
      <c r="T12" s="609"/>
      <c r="U12" s="609"/>
      <c r="V12" s="609"/>
      <c r="W12" s="609"/>
      <c r="X12" s="609"/>
      <c r="Y12" s="610"/>
      <c r="Z12" s="646">
        <v>1.5</v>
      </c>
      <c r="AA12" s="646"/>
      <c r="AB12" s="646"/>
      <c r="AC12" s="646"/>
      <c r="AD12" s="647">
        <v>43603</v>
      </c>
      <c r="AE12" s="647"/>
      <c r="AF12" s="647"/>
      <c r="AG12" s="647"/>
      <c r="AH12" s="647"/>
      <c r="AI12" s="647"/>
      <c r="AJ12" s="647"/>
      <c r="AK12" s="647"/>
      <c r="AL12" s="611">
        <v>2.4</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536736</v>
      </c>
      <c r="BH12" s="609"/>
      <c r="BI12" s="609"/>
      <c r="BJ12" s="609"/>
      <c r="BK12" s="609"/>
      <c r="BL12" s="609"/>
      <c r="BM12" s="609"/>
      <c r="BN12" s="610"/>
      <c r="BO12" s="646">
        <v>61.7</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50254</v>
      </c>
      <c r="CS12" s="609"/>
      <c r="CT12" s="609"/>
      <c r="CU12" s="609"/>
      <c r="CV12" s="609"/>
      <c r="CW12" s="609"/>
      <c r="CX12" s="609"/>
      <c r="CY12" s="610"/>
      <c r="CZ12" s="646">
        <v>2</v>
      </c>
      <c r="DA12" s="646"/>
      <c r="DB12" s="646"/>
      <c r="DC12" s="646"/>
      <c r="DD12" s="614" t="s">
        <v>122</v>
      </c>
      <c r="DE12" s="609"/>
      <c r="DF12" s="609"/>
      <c r="DG12" s="609"/>
      <c r="DH12" s="609"/>
      <c r="DI12" s="609"/>
      <c r="DJ12" s="609"/>
      <c r="DK12" s="609"/>
      <c r="DL12" s="609"/>
      <c r="DM12" s="609"/>
      <c r="DN12" s="609"/>
      <c r="DO12" s="609"/>
      <c r="DP12" s="610"/>
      <c r="DQ12" s="614">
        <v>49344</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532023</v>
      </c>
      <c r="BH13" s="609"/>
      <c r="BI13" s="609"/>
      <c r="BJ13" s="609"/>
      <c r="BK13" s="609"/>
      <c r="BL13" s="609"/>
      <c r="BM13" s="609"/>
      <c r="BN13" s="610"/>
      <c r="BO13" s="646">
        <v>61.2</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150202</v>
      </c>
      <c r="CS13" s="609"/>
      <c r="CT13" s="609"/>
      <c r="CU13" s="609"/>
      <c r="CV13" s="609"/>
      <c r="CW13" s="609"/>
      <c r="CX13" s="609"/>
      <c r="CY13" s="610"/>
      <c r="CZ13" s="646">
        <v>6</v>
      </c>
      <c r="DA13" s="646"/>
      <c r="DB13" s="646"/>
      <c r="DC13" s="646"/>
      <c r="DD13" s="614">
        <v>119789</v>
      </c>
      <c r="DE13" s="609"/>
      <c r="DF13" s="609"/>
      <c r="DG13" s="609"/>
      <c r="DH13" s="609"/>
      <c r="DI13" s="609"/>
      <c r="DJ13" s="609"/>
      <c r="DK13" s="609"/>
      <c r="DL13" s="609"/>
      <c r="DM13" s="609"/>
      <c r="DN13" s="609"/>
      <c r="DO13" s="609"/>
      <c r="DP13" s="610"/>
      <c r="DQ13" s="614">
        <v>117724</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16607</v>
      </c>
      <c r="BH14" s="609"/>
      <c r="BI14" s="609"/>
      <c r="BJ14" s="609"/>
      <c r="BK14" s="609"/>
      <c r="BL14" s="609"/>
      <c r="BM14" s="609"/>
      <c r="BN14" s="610"/>
      <c r="BO14" s="646">
        <v>1.9</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150511</v>
      </c>
      <c r="CS14" s="609"/>
      <c r="CT14" s="609"/>
      <c r="CU14" s="609"/>
      <c r="CV14" s="609"/>
      <c r="CW14" s="609"/>
      <c r="CX14" s="609"/>
      <c r="CY14" s="610"/>
      <c r="CZ14" s="646">
        <v>6</v>
      </c>
      <c r="DA14" s="646"/>
      <c r="DB14" s="646"/>
      <c r="DC14" s="646"/>
      <c r="DD14" s="614">
        <v>2057</v>
      </c>
      <c r="DE14" s="609"/>
      <c r="DF14" s="609"/>
      <c r="DG14" s="609"/>
      <c r="DH14" s="609"/>
      <c r="DI14" s="609"/>
      <c r="DJ14" s="609"/>
      <c r="DK14" s="609"/>
      <c r="DL14" s="609"/>
      <c r="DM14" s="609"/>
      <c r="DN14" s="609"/>
      <c r="DO14" s="609"/>
      <c r="DP14" s="610"/>
      <c r="DQ14" s="614">
        <v>150511</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3909</v>
      </c>
      <c r="S15" s="609"/>
      <c r="T15" s="609"/>
      <c r="U15" s="609"/>
      <c r="V15" s="609"/>
      <c r="W15" s="609"/>
      <c r="X15" s="609"/>
      <c r="Y15" s="610"/>
      <c r="Z15" s="646">
        <v>0.1</v>
      </c>
      <c r="AA15" s="646"/>
      <c r="AB15" s="646"/>
      <c r="AC15" s="646"/>
      <c r="AD15" s="647">
        <v>3909</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29641</v>
      </c>
      <c r="BH15" s="609"/>
      <c r="BI15" s="609"/>
      <c r="BJ15" s="609"/>
      <c r="BK15" s="609"/>
      <c r="BL15" s="609"/>
      <c r="BM15" s="609"/>
      <c r="BN15" s="610"/>
      <c r="BO15" s="646">
        <v>3.4</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358439</v>
      </c>
      <c r="CS15" s="609"/>
      <c r="CT15" s="609"/>
      <c r="CU15" s="609"/>
      <c r="CV15" s="609"/>
      <c r="CW15" s="609"/>
      <c r="CX15" s="609"/>
      <c r="CY15" s="610"/>
      <c r="CZ15" s="646">
        <v>14.2</v>
      </c>
      <c r="DA15" s="646"/>
      <c r="DB15" s="646"/>
      <c r="DC15" s="646"/>
      <c r="DD15" s="614">
        <v>125438</v>
      </c>
      <c r="DE15" s="609"/>
      <c r="DF15" s="609"/>
      <c r="DG15" s="609"/>
      <c r="DH15" s="609"/>
      <c r="DI15" s="609"/>
      <c r="DJ15" s="609"/>
      <c r="DK15" s="609"/>
      <c r="DL15" s="609"/>
      <c r="DM15" s="609"/>
      <c r="DN15" s="609"/>
      <c r="DO15" s="609"/>
      <c r="DP15" s="610"/>
      <c r="DQ15" s="614">
        <v>255851</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9315</v>
      </c>
      <c r="S16" s="609"/>
      <c r="T16" s="609"/>
      <c r="U16" s="609"/>
      <c r="V16" s="609"/>
      <c r="W16" s="609"/>
      <c r="X16" s="609"/>
      <c r="Y16" s="610"/>
      <c r="Z16" s="646">
        <v>0.3</v>
      </c>
      <c r="AA16" s="646"/>
      <c r="AB16" s="646"/>
      <c r="AC16" s="646"/>
      <c r="AD16" s="647">
        <v>9315</v>
      </c>
      <c r="AE16" s="647"/>
      <c r="AF16" s="647"/>
      <c r="AG16" s="647"/>
      <c r="AH16" s="647"/>
      <c r="AI16" s="647"/>
      <c r="AJ16" s="647"/>
      <c r="AK16" s="647"/>
      <c r="AL16" s="611">
        <v>0.5</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15465</v>
      </c>
      <c r="S17" s="609"/>
      <c r="T17" s="609"/>
      <c r="U17" s="609"/>
      <c r="V17" s="609"/>
      <c r="W17" s="609"/>
      <c r="X17" s="609"/>
      <c r="Y17" s="610"/>
      <c r="Z17" s="646">
        <v>0.5</v>
      </c>
      <c r="AA17" s="646"/>
      <c r="AB17" s="646"/>
      <c r="AC17" s="646"/>
      <c r="AD17" s="647">
        <v>15465</v>
      </c>
      <c r="AE17" s="647"/>
      <c r="AF17" s="647"/>
      <c r="AG17" s="647"/>
      <c r="AH17" s="647"/>
      <c r="AI17" s="647"/>
      <c r="AJ17" s="647"/>
      <c r="AK17" s="647"/>
      <c r="AL17" s="611">
        <v>0.8</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46711</v>
      </c>
      <c r="CS17" s="609"/>
      <c r="CT17" s="609"/>
      <c r="CU17" s="609"/>
      <c r="CV17" s="609"/>
      <c r="CW17" s="609"/>
      <c r="CX17" s="609"/>
      <c r="CY17" s="610"/>
      <c r="CZ17" s="646">
        <v>1.9</v>
      </c>
      <c r="DA17" s="646"/>
      <c r="DB17" s="646"/>
      <c r="DC17" s="646"/>
      <c r="DD17" s="614" t="s">
        <v>122</v>
      </c>
      <c r="DE17" s="609"/>
      <c r="DF17" s="609"/>
      <c r="DG17" s="609"/>
      <c r="DH17" s="609"/>
      <c r="DI17" s="609"/>
      <c r="DJ17" s="609"/>
      <c r="DK17" s="609"/>
      <c r="DL17" s="609"/>
      <c r="DM17" s="609"/>
      <c r="DN17" s="609"/>
      <c r="DO17" s="609"/>
      <c r="DP17" s="610"/>
      <c r="DQ17" s="614">
        <v>46711</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2241</v>
      </c>
      <c r="S18" s="609"/>
      <c r="T18" s="609"/>
      <c r="U18" s="609"/>
      <c r="V18" s="609"/>
      <c r="W18" s="609"/>
      <c r="X18" s="609"/>
      <c r="Y18" s="610"/>
      <c r="Z18" s="646">
        <v>0.1</v>
      </c>
      <c r="AA18" s="646"/>
      <c r="AB18" s="646"/>
      <c r="AC18" s="646"/>
      <c r="AD18" s="647">
        <v>2241</v>
      </c>
      <c r="AE18" s="647"/>
      <c r="AF18" s="647"/>
      <c r="AG18" s="647"/>
      <c r="AH18" s="647"/>
      <c r="AI18" s="647"/>
      <c r="AJ18" s="647"/>
      <c r="AK18" s="647"/>
      <c r="AL18" s="611">
        <v>0.1</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13224</v>
      </c>
      <c r="S19" s="609"/>
      <c r="T19" s="609"/>
      <c r="U19" s="609"/>
      <c r="V19" s="609"/>
      <c r="W19" s="609"/>
      <c r="X19" s="609"/>
      <c r="Y19" s="610"/>
      <c r="Z19" s="646">
        <v>0.4</v>
      </c>
      <c r="AA19" s="646"/>
      <c r="AB19" s="646"/>
      <c r="AC19" s="646"/>
      <c r="AD19" s="647">
        <v>13224</v>
      </c>
      <c r="AE19" s="647"/>
      <c r="AF19" s="647"/>
      <c r="AG19" s="647"/>
      <c r="AH19" s="647"/>
      <c r="AI19" s="647"/>
      <c r="AJ19" s="647"/>
      <c r="AK19" s="647"/>
      <c r="AL19" s="611">
        <v>0.7</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33714</v>
      </c>
      <c r="BH19" s="609"/>
      <c r="BI19" s="609"/>
      <c r="BJ19" s="609"/>
      <c r="BK19" s="609"/>
      <c r="BL19" s="609"/>
      <c r="BM19" s="609"/>
      <c r="BN19" s="610"/>
      <c r="BO19" s="646">
        <v>3.9</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83" t="s">
        <v>262</v>
      </c>
      <c r="C20" s="684"/>
      <c r="D20" s="684"/>
      <c r="E20" s="684"/>
      <c r="F20" s="684"/>
      <c r="G20" s="684"/>
      <c r="H20" s="684"/>
      <c r="I20" s="684"/>
      <c r="J20" s="684"/>
      <c r="K20" s="684"/>
      <c r="L20" s="684"/>
      <c r="M20" s="684"/>
      <c r="N20" s="684"/>
      <c r="O20" s="684"/>
      <c r="P20" s="684"/>
      <c r="Q20" s="685"/>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33714</v>
      </c>
      <c r="BH20" s="609"/>
      <c r="BI20" s="609"/>
      <c r="BJ20" s="609"/>
      <c r="BK20" s="609"/>
      <c r="BL20" s="609"/>
      <c r="BM20" s="609"/>
      <c r="BN20" s="610"/>
      <c r="BO20" s="646">
        <v>3.9</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2521316</v>
      </c>
      <c r="CS20" s="609"/>
      <c r="CT20" s="609"/>
      <c r="CU20" s="609"/>
      <c r="CV20" s="609"/>
      <c r="CW20" s="609"/>
      <c r="CX20" s="609"/>
      <c r="CY20" s="610"/>
      <c r="CZ20" s="646">
        <v>100</v>
      </c>
      <c r="DA20" s="646"/>
      <c r="DB20" s="646"/>
      <c r="DC20" s="646"/>
      <c r="DD20" s="614">
        <v>312631</v>
      </c>
      <c r="DE20" s="609"/>
      <c r="DF20" s="609"/>
      <c r="DG20" s="609"/>
      <c r="DH20" s="609"/>
      <c r="DI20" s="609"/>
      <c r="DJ20" s="609"/>
      <c r="DK20" s="609"/>
      <c r="DL20" s="609"/>
      <c r="DM20" s="609"/>
      <c r="DN20" s="609"/>
      <c r="DO20" s="609"/>
      <c r="DP20" s="610"/>
      <c r="DQ20" s="614">
        <v>1959041</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871612</v>
      </c>
      <c r="S21" s="609"/>
      <c r="T21" s="609"/>
      <c r="U21" s="609"/>
      <c r="V21" s="609"/>
      <c r="W21" s="609"/>
      <c r="X21" s="609"/>
      <c r="Y21" s="610"/>
      <c r="Z21" s="646">
        <v>29.6</v>
      </c>
      <c r="AA21" s="646"/>
      <c r="AB21" s="646"/>
      <c r="AC21" s="646"/>
      <c r="AD21" s="647">
        <v>748350</v>
      </c>
      <c r="AE21" s="647"/>
      <c r="AF21" s="647"/>
      <c r="AG21" s="647"/>
      <c r="AH21" s="647"/>
      <c r="AI21" s="647"/>
      <c r="AJ21" s="647"/>
      <c r="AK21" s="647"/>
      <c r="AL21" s="611">
        <v>40.9</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33714</v>
      </c>
      <c r="BH21" s="609"/>
      <c r="BI21" s="609"/>
      <c r="BJ21" s="609"/>
      <c r="BK21" s="609"/>
      <c r="BL21" s="609"/>
      <c r="BM21" s="609"/>
      <c r="BN21" s="610"/>
      <c r="BO21" s="646">
        <v>3.9</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748350</v>
      </c>
      <c r="S22" s="609"/>
      <c r="T22" s="609"/>
      <c r="U22" s="609"/>
      <c r="V22" s="609"/>
      <c r="W22" s="609"/>
      <c r="X22" s="609"/>
      <c r="Y22" s="610"/>
      <c r="Z22" s="646">
        <v>25.4</v>
      </c>
      <c r="AA22" s="646"/>
      <c r="AB22" s="646"/>
      <c r="AC22" s="646"/>
      <c r="AD22" s="647">
        <v>748350</v>
      </c>
      <c r="AE22" s="647"/>
      <c r="AF22" s="647"/>
      <c r="AG22" s="647"/>
      <c r="AH22" s="647"/>
      <c r="AI22" s="647"/>
      <c r="AJ22" s="647"/>
      <c r="AK22" s="647"/>
      <c r="AL22" s="611">
        <v>40.9</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123262</v>
      </c>
      <c r="S23" s="609"/>
      <c r="T23" s="609"/>
      <c r="U23" s="609"/>
      <c r="V23" s="609"/>
      <c r="W23" s="609"/>
      <c r="X23" s="609"/>
      <c r="Y23" s="610"/>
      <c r="Z23" s="646">
        <v>4.2</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279</v>
      </c>
      <c r="CE24" s="667"/>
      <c r="CF24" s="667"/>
      <c r="CG24" s="667"/>
      <c r="CH24" s="667"/>
      <c r="CI24" s="667"/>
      <c r="CJ24" s="667"/>
      <c r="CK24" s="667"/>
      <c r="CL24" s="667"/>
      <c r="CM24" s="667"/>
      <c r="CN24" s="667"/>
      <c r="CO24" s="667"/>
      <c r="CP24" s="667"/>
      <c r="CQ24" s="668"/>
      <c r="CR24" s="663">
        <v>808244</v>
      </c>
      <c r="CS24" s="664"/>
      <c r="CT24" s="664"/>
      <c r="CU24" s="664"/>
      <c r="CV24" s="664"/>
      <c r="CW24" s="664"/>
      <c r="CX24" s="664"/>
      <c r="CY24" s="689"/>
      <c r="CZ24" s="690">
        <v>32.1</v>
      </c>
      <c r="DA24" s="672"/>
      <c r="DB24" s="672"/>
      <c r="DC24" s="692"/>
      <c r="DD24" s="688">
        <v>648451</v>
      </c>
      <c r="DE24" s="664"/>
      <c r="DF24" s="664"/>
      <c r="DG24" s="664"/>
      <c r="DH24" s="664"/>
      <c r="DI24" s="664"/>
      <c r="DJ24" s="664"/>
      <c r="DK24" s="689"/>
      <c r="DL24" s="688">
        <v>609130</v>
      </c>
      <c r="DM24" s="664"/>
      <c r="DN24" s="664"/>
      <c r="DO24" s="664"/>
      <c r="DP24" s="664"/>
      <c r="DQ24" s="664"/>
      <c r="DR24" s="664"/>
      <c r="DS24" s="664"/>
      <c r="DT24" s="664"/>
      <c r="DU24" s="664"/>
      <c r="DV24" s="689"/>
      <c r="DW24" s="690">
        <v>33.299999999999997</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1935159</v>
      </c>
      <c r="S25" s="609"/>
      <c r="T25" s="609"/>
      <c r="U25" s="609"/>
      <c r="V25" s="609"/>
      <c r="W25" s="609"/>
      <c r="X25" s="609"/>
      <c r="Y25" s="610"/>
      <c r="Z25" s="646">
        <v>65.8</v>
      </c>
      <c r="AA25" s="646"/>
      <c r="AB25" s="646"/>
      <c r="AC25" s="646"/>
      <c r="AD25" s="647">
        <v>1811897</v>
      </c>
      <c r="AE25" s="647"/>
      <c r="AF25" s="647"/>
      <c r="AG25" s="647"/>
      <c r="AH25" s="647"/>
      <c r="AI25" s="647"/>
      <c r="AJ25" s="647"/>
      <c r="AK25" s="647"/>
      <c r="AL25" s="611">
        <v>99.1</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512300</v>
      </c>
      <c r="CS25" s="621"/>
      <c r="CT25" s="621"/>
      <c r="CU25" s="621"/>
      <c r="CV25" s="621"/>
      <c r="CW25" s="621"/>
      <c r="CX25" s="621"/>
      <c r="CY25" s="622"/>
      <c r="CZ25" s="611">
        <v>20.3</v>
      </c>
      <c r="DA25" s="623"/>
      <c r="DB25" s="623"/>
      <c r="DC25" s="624"/>
      <c r="DD25" s="614">
        <v>484864</v>
      </c>
      <c r="DE25" s="621"/>
      <c r="DF25" s="621"/>
      <c r="DG25" s="621"/>
      <c r="DH25" s="621"/>
      <c r="DI25" s="621"/>
      <c r="DJ25" s="621"/>
      <c r="DK25" s="622"/>
      <c r="DL25" s="614">
        <v>479176</v>
      </c>
      <c r="DM25" s="621"/>
      <c r="DN25" s="621"/>
      <c r="DO25" s="621"/>
      <c r="DP25" s="621"/>
      <c r="DQ25" s="621"/>
      <c r="DR25" s="621"/>
      <c r="DS25" s="621"/>
      <c r="DT25" s="621"/>
      <c r="DU25" s="621"/>
      <c r="DV25" s="622"/>
      <c r="DW25" s="611">
        <v>26.2</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501</v>
      </c>
      <c r="S26" s="609"/>
      <c r="T26" s="609"/>
      <c r="U26" s="609"/>
      <c r="V26" s="609"/>
      <c r="W26" s="609"/>
      <c r="X26" s="609"/>
      <c r="Y26" s="610"/>
      <c r="Z26" s="646">
        <v>0</v>
      </c>
      <c r="AA26" s="646"/>
      <c r="AB26" s="646"/>
      <c r="AC26" s="646"/>
      <c r="AD26" s="647">
        <v>501</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277725</v>
      </c>
      <c r="CS26" s="609"/>
      <c r="CT26" s="609"/>
      <c r="CU26" s="609"/>
      <c r="CV26" s="609"/>
      <c r="CW26" s="609"/>
      <c r="CX26" s="609"/>
      <c r="CY26" s="610"/>
      <c r="CZ26" s="611">
        <v>11</v>
      </c>
      <c r="DA26" s="623"/>
      <c r="DB26" s="623"/>
      <c r="DC26" s="624"/>
      <c r="DD26" s="614">
        <v>252563</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14769</v>
      </c>
      <c r="S27" s="609"/>
      <c r="T27" s="609"/>
      <c r="U27" s="609"/>
      <c r="V27" s="609"/>
      <c r="W27" s="609"/>
      <c r="X27" s="609"/>
      <c r="Y27" s="610"/>
      <c r="Z27" s="646">
        <v>0.5</v>
      </c>
      <c r="AA27" s="646"/>
      <c r="AB27" s="646"/>
      <c r="AC27" s="646"/>
      <c r="AD27" s="647">
        <v>9637</v>
      </c>
      <c r="AE27" s="647"/>
      <c r="AF27" s="647"/>
      <c r="AG27" s="647"/>
      <c r="AH27" s="647"/>
      <c r="AI27" s="647"/>
      <c r="AJ27" s="647"/>
      <c r="AK27" s="647"/>
      <c r="AL27" s="611">
        <v>0.5</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869575</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249233</v>
      </c>
      <c r="CS27" s="621"/>
      <c r="CT27" s="621"/>
      <c r="CU27" s="621"/>
      <c r="CV27" s="621"/>
      <c r="CW27" s="621"/>
      <c r="CX27" s="621"/>
      <c r="CY27" s="622"/>
      <c r="CZ27" s="611">
        <v>9.9</v>
      </c>
      <c r="DA27" s="623"/>
      <c r="DB27" s="623"/>
      <c r="DC27" s="624"/>
      <c r="DD27" s="614">
        <v>116876</v>
      </c>
      <c r="DE27" s="621"/>
      <c r="DF27" s="621"/>
      <c r="DG27" s="621"/>
      <c r="DH27" s="621"/>
      <c r="DI27" s="621"/>
      <c r="DJ27" s="621"/>
      <c r="DK27" s="622"/>
      <c r="DL27" s="614">
        <v>83243</v>
      </c>
      <c r="DM27" s="621"/>
      <c r="DN27" s="621"/>
      <c r="DO27" s="621"/>
      <c r="DP27" s="621"/>
      <c r="DQ27" s="621"/>
      <c r="DR27" s="621"/>
      <c r="DS27" s="621"/>
      <c r="DT27" s="621"/>
      <c r="DU27" s="621"/>
      <c r="DV27" s="622"/>
      <c r="DW27" s="611">
        <v>4.5999999999999996</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8883</v>
      </c>
      <c r="S28" s="609"/>
      <c r="T28" s="609"/>
      <c r="U28" s="609"/>
      <c r="V28" s="609"/>
      <c r="W28" s="609"/>
      <c r="X28" s="609"/>
      <c r="Y28" s="610"/>
      <c r="Z28" s="646">
        <v>0.3</v>
      </c>
      <c r="AA28" s="646"/>
      <c r="AB28" s="646"/>
      <c r="AC28" s="646"/>
      <c r="AD28" s="647" t="s">
        <v>122</v>
      </c>
      <c r="AE28" s="647"/>
      <c r="AF28" s="647"/>
      <c r="AG28" s="647"/>
      <c r="AH28" s="647"/>
      <c r="AI28" s="647"/>
      <c r="AJ28" s="647"/>
      <c r="AK28" s="647"/>
      <c r="AL28" s="611" t="s">
        <v>122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46711</v>
      </c>
      <c r="CS28" s="609"/>
      <c r="CT28" s="609"/>
      <c r="CU28" s="609"/>
      <c r="CV28" s="609"/>
      <c r="CW28" s="609"/>
      <c r="CX28" s="609"/>
      <c r="CY28" s="610"/>
      <c r="CZ28" s="611">
        <v>1.9</v>
      </c>
      <c r="DA28" s="623"/>
      <c r="DB28" s="623"/>
      <c r="DC28" s="624"/>
      <c r="DD28" s="614">
        <v>46711</v>
      </c>
      <c r="DE28" s="609"/>
      <c r="DF28" s="609"/>
      <c r="DG28" s="609"/>
      <c r="DH28" s="609"/>
      <c r="DI28" s="609"/>
      <c r="DJ28" s="609"/>
      <c r="DK28" s="610"/>
      <c r="DL28" s="614">
        <v>46711</v>
      </c>
      <c r="DM28" s="609"/>
      <c r="DN28" s="609"/>
      <c r="DO28" s="609"/>
      <c r="DP28" s="609"/>
      <c r="DQ28" s="609"/>
      <c r="DR28" s="609"/>
      <c r="DS28" s="609"/>
      <c r="DT28" s="609"/>
      <c r="DU28" s="609"/>
      <c r="DV28" s="610"/>
      <c r="DW28" s="611">
        <v>2.6</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21701</v>
      </c>
      <c r="S29" s="609"/>
      <c r="T29" s="609"/>
      <c r="U29" s="609"/>
      <c r="V29" s="609"/>
      <c r="W29" s="609"/>
      <c r="X29" s="609"/>
      <c r="Y29" s="610"/>
      <c r="Z29" s="646">
        <v>0.7</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46711</v>
      </c>
      <c r="CS29" s="621"/>
      <c r="CT29" s="621"/>
      <c r="CU29" s="621"/>
      <c r="CV29" s="621"/>
      <c r="CW29" s="621"/>
      <c r="CX29" s="621"/>
      <c r="CY29" s="622"/>
      <c r="CZ29" s="611">
        <v>1.9</v>
      </c>
      <c r="DA29" s="623"/>
      <c r="DB29" s="623"/>
      <c r="DC29" s="624"/>
      <c r="DD29" s="614">
        <v>46711</v>
      </c>
      <c r="DE29" s="621"/>
      <c r="DF29" s="621"/>
      <c r="DG29" s="621"/>
      <c r="DH29" s="621"/>
      <c r="DI29" s="621"/>
      <c r="DJ29" s="621"/>
      <c r="DK29" s="622"/>
      <c r="DL29" s="614">
        <v>46711</v>
      </c>
      <c r="DM29" s="621"/>
      <c r="DN29" s="621"/>
      <c r="DO29" s="621"/>
      <c r="DP29" s="621"/>
      <c r="DQ29" s="621"/>
      <c r="DR29" s="621"/>
      <c r="DS29" s="621"/>
      <c r="DT29" s="621"/>
      <c r="DU29" s="621"/>
      <c r="DV29" s="622"/>
      <c r="DW29" s="611">
        <v>2.6</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190130</v>
      </c>
      <c r="S30" s="609"/>
      <c r="T30" s="609"/>
      <c r="U30" s="609"/>
      <c r="V30" s="609"/>
      <c r="W30" s="609"/>
      <c r="X30" s="609"/>
      <c r="Y30" s="610"/>
      <c r="Z30" s="646">
        <v>6.5</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0"/>
      <c r="BI30" s="680"/>
      <c r="BJ30" s="680"/>
      <c r="BK30" s="680"/>
      <c r="BL30" s="680"/>
      <c r="BM30" s="680"/>
      <c r="BN30" s="680"/>
      <c r="BO30" s="680"/>
      <c r="BP30" s="680"/>
      <c r="BQ30" s="681"/>
      <c r="BR30" s="660"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46002</v>
      </c>
      <c r="CS30" s="609"/>
      <c r="CT30" s="609"/>
      <c r="CU30" s="609"/>
      <c r="CV30" s="609"/>
      <c r="CW30" s="609"/>
      <c r="CX30" s="609"/>
      <c r="CY30" s="610"/>
      <c r="CZ30" s="611">
        <v>1.8</v>
      </c>
      <c r="DA30" s="623"/>
      <c r="DB30" s="623"/>
      <c r="DC30" s="624"/>
      <c r="DD30" s="614">
        <v>46002</v>
      </c>
      <c r="DE30" s="609"/>
      <c r="DF30" s="609"/>
      <c r="DG30" s="609"/>
      <c r="DH30" s="609"/>
      <c r="DI30" s="609"/>
      <c r="DJ30" s="609"/>
      <c r="DK30" s="610"/>
      <c r="DL30" s="614">
        <v>46002</v>
      </c>
      <c r="DM30" s="609"/>
      <c r="DN30" s="609"/>
      <c r="DO30" s="609"/>
      <c r="DP30" s="609"/>
      <c r="DQ30" s="609"/>
      <c r="DR30" s="609"/>
      <c r="DS30" s="609"/>
      <c r="DT30" s="609"/>
      <c r="DU30" s="609"/>
      <c r="DV30" s="610"/>
      <c r="DW30" s="611">
        <v>2.5</v>
      </c>
      <c r="DX30" s="623"/>
      <c r="DY30" s="623"/>
      <c r="DZ30" s="623"/>
      <c r="EA30" s="623"/>
      <c r="EB30" s="623"/>
      <c r="EC30" s="635"/>
    </row>
    <row r="31" spans="2:133" ht="11.25" customHeight="1" x14ac:dyDescent="0.15">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00"/>
      <c r="AV31" s="200"/>
      <c r="AW31" s="200"/>
      <c r="AX31" s="666" t="s">
        <v>177</v>
      </c>
      <c r="AY31" s="667"/>
      <c r="AZ31" s="667"/>
      <c r="BA31" s="667"/>
      <c r="BB31" s="667"/>
      <c r="BC31" s="667"/>
      <c r="BD31" s="667"/>
      <c r="BE31" s="667"/>
      <c r="BF31" s="668"/>
      <c r="BG31" s="670">
        <v>99.2</v>
      </c>
      <c r="BH31" s="671"/>
      <c r="BI31" s="671"/>
      <c r="BJ31" s="671"/>
      <c r="BK31" s="671"/>
      <c r="BL31" s="671"/>
      <c r="BM31" s="672">
        <v>98.3</v>
      </c>
      <c r="BN31" s="671"/>
      <c r="BO31" s="671"/>
      <c r="BP31" s="671"/>
      <c r="BQ31" s="673"/>
      <c r="BR31" s="670">
        <v>99.3</v>
      </c>
      <c r="BS31" s="671"/>
      <c r="BT31" s="671"/>
      <c r="BU31" s="671"/>
      <c r="BV31" s="671"/>
      <c r="BW31" s="671"/>
      <c r="BX31" s="672">
        <v>98.2</v>
      </c>
      <c r="BY31" s="671"/>
      <c r="BZ31" s="671"/>
      <c r="CA31" s="671"/>
      <c r="CB31" s="673"/>
      <c r="CD31" s="629"/>
      <c r="CE31" s="630"/>
      <c r="CF31" s="605" t="s">
        <v>300</v>
      </c>
      <c r="CG31" s="606"/>
      <c r="CH31" s="606"/>
      <c r="CI31" s="606"/>
      <c r="CJ31" s="606"/>
      <c r="CK31" s="606"/>
      <c r="CL31" s="606"/>
      <c r="CM31" s="606"/>
      <c r="CN31" s="606"/>
      <c r="CO31" s="606"/>
      <c r="CP31" s="606"/>
      <c r="CQ31" s="607"/>
      <c r="CR31" s="608">
        <v>709</v>
      </c>
      <c r="CS31" s="621"/>
      <c r="CT31" s="621"/>
      <c r="CU31" s="621"/>
      <c r="CV31" s="621"/>
      <c r="CW31" s="621"/>
      <c r="CX31" s="621"/>
      <c r="CY31" s="622"/>
      <c r="CZ31" s="611">
        <v>0</v>
      </c>
      <c r="DA31" s="623"/>
      <c r="DB31" s="623"/>
      <c r="DC31" s="624"/>
      <c r="DD31" s="614">
        <v>709</v>
      </c>
      <c r="DE31" s="621"/>
      <c r="DF31" s="621"/>
      <c r="DG31" s="621"/>
      <c r="DH31" s="621"/>
      <c r="DI31" s="621"/>
      <c r="DJ31" s="621"/>
      <c r="DK31" s="622"/>
      <c r="DL31" s="614">
        <v>709</v>
      </c>
      <c r="DM31" s="621"/>
      <c r="DN31" s="621"/>
      <c r="DO31" s="621"/>
      <c r="DP31" s="621"/>
      <c r="DQ31" s="621"/>
      <c r="DR31" s="621"/>
      <c r="DS31" s="621"/>
      <c r="DT31" s="621"/>
      <c r="DU31" s="621"/>
      <c r="DV31" s="622"/>
      <c r="DW31" s="611">
        <v>0</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97428</v>
      </c>
      <c r="S32" s="609"/>
      <c r="T32" s="609"/>
      <c r="U32" s="609"/>
      <c r="V32" s="609"/>
      <c r="W32" s="609"/>
      <c r="X32" s="609"/>
      <c r="Y32" s="610"/>
      <c r="Z32" s="646">
        <v>3.3</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99.4</v>
      </c>
      <c r="BH32" s="621"/>
      <c r="BI32" s="621"/>
      <c r="BJ32" s="621"/>
      <c r="BK32" s="621"/>
      <c r="BL32" s="621"/>
      <c r="BM32" s="612">
        <v>99</v>
      </c>
      <c r="BN32" s="621"/>
      <c r="BO32" s="621"/>
      <c r="BP32" s="621"/>
      <c r="BQ32" s="644"/>
      <c r="BR32" s="679">
        <v>99.2</v>
      </c>
      <c r="BS32" s="621"/>
      <c r="BT32" s="621"/>
      <c r="BU32" s="621"/>
      <c r="BV32" s="621"/>
      <c r="BW32" s="621"/>
      <c r="BX32" s="612">
        <v>98.8</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52585</v>
      </c>
      <c r="S33" s="609"/>
      <c r="T33" s="609"/>
      <c r="U33" s="609"/>
      <c r="V33" s="609"/>
      <c r="W33" s="609"/>
      <c r="X33" s="609"/>
      <c r="Y33" s="610"/>
      <c r="Z33" s="646">
        <v>1.8</v>
      </c>
      <c r="AA33" s="646"/>
      <c r="AB33" s="646"/>
      <c r="AC33" s="646"/>
      <c r="AD33" s="647">
        <v>3512</v>
      </c>
      <c r="AE33" s="647"/>
      <c r="AF33" s="647"/>
      <c r="AG33" s="647"/>
      <c r="AH33" s="647"/>
      <c r="AI33" s="647"/>
      <c r="AJ33" s="647"/>
      <c r="AK33" s="647"/>
      <c r="AL33" s="611">
        <v>0.2</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98.9</v>
      </c>
      <c r="BH33" s="593"/>
      <c r="BI33" s="593"/>
      <c r="BJ33" s="593"/>
      <c r="BK33" s="593"/>
      <c r="BL33" s="593"/>
      <c r="BM33" s="639">
        <v>97.8</v>
      </c>
      <c r="BN33" s="593"/>
      <c r="BO33" s="593"/>
      <c r="BP33" s="593"/>
      <c r="BQ33" s="656"/>
      <c r="BR33" s="669">
        <v>99.3</v>
      </c>
      <c r="BS33" s="593"/>
      <c r="BT33" s="593"/>
      <c r="BU33" s="593"/>
      <c r="BV33" s="593"/>
      <c r="BW33" s="593"/>
      <c r="BX33" s="639">
        <v>97.7</v>
      </c>
      <c r="BY33" s="593"/>
      <c r="BZ33" s="593"/>
      <c r="CA33" s="593"/>
      <c r="CB33" s="656"/>
      <c r="CD33" s="605" t="s">
        <v>307</v>
      </c>
      <c r="CE33" s="606"/>
      <c r="CF33" s="606"/>
      <c r="CG33" s="606"/>
      <c r="CH33" s="606"/>
      <c r="CI33" s="606"/>
      <c r="CJ33" s="606"/>
      <c r="CK33" s="606"/>
      <c r="CL33" s="606"/>
      <c r="CM33" s="606"/>
      <c r="CN33" s="606"/>
      <c r="CO33" s="606"/>
      <c r="CP33" s="606"/>
      <c r="CQ33" s="607"/>
      <c r="CR33" s="608">
        <v>1400441</v>
      </c>
      <c r="CS33" s="621"/>
      <c r="CT33" s="621"/>
      <c r="CU33" s="621"/>
      <c r="CV33" s="621"/>
      <c r="CW33" s="621"/>
      <c r="CX33" s="621"/>
      <c r="CY33" s="622"/>
      <c r="CZ33" s="611">
        <v>55.5</v>
      </c>
      <c r="DA33" s="623"/>
      <c r="DB33" s="623"/>
      <c r="DC33" s="624"/>
      <c r="DD33" s="614">
        <v>1125762</v>
      </c>
      <c r="DE33" s="621"/>
      <c r="DF33" s="621"/>
      <c r="DG33" s="621"/>
      <c r="DH33" s="621"/>
      <c r="DI33" s="621"/>
      <c r="DJ33" s="621"/>
      <c r="DK33" s="622"/>
      <c r="DL33" s="614">
        <v>757410</v>
      </c>
      <c r="DM33" s="621"/>
      <c r="DN33" s="621"/>
      <c r="DO33" s="621"/>
      <c r="DP33" s="621"/>
      <c r="DQ33" s="621"/>
      <c r="DR33" s="621"/>
      <c r="DS33" s="621"/>
      <c r="DT33" s="621"/>
      <c r="DU33" s="621"/>
      <c r="DV33" s="622"/>
      <c r="DW33" s="611">
        <v>41.4</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120448</v>
      </c>
      <c r="S34" s="609"/>
      <c r="T34" s="609"/>
      <c r="U34" s="609"/>
      <c r="V34" s="609"/>
      <c r="W34" s="609"/>
      <c r="X34" s="609"/>
      <c r="Y34" s="610"/>
      <c r="Z34" s="646">
        <v>4.0999999999999996</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539986</v>
      </c>
      <c r="CS34" s="609"/>
      <c r="CT34" s="609"/>
      <c r="CU34" s="609"/>
      <c r="CV34" s="609"/>
      <c r="CW34" s="609"/>
      <c r="CX34" s="609"/>
      <c r="CY34" s="610"/>
      <c r="CZ34" s="611">
        <v>21.4</v>
      </c>
      <c r="DA34" s="623"/>
      <c r="DB34" s="623"/>
      <c r="DC34" s="624"/>
      <c r="DD34" s="614">
        <v>396396</v>
      </c>
      <c r="DE34" s="609"/>
      <c r="DF34" s="609"/>
      <c r="DG34" s="609"/>
      <c r="DH34" s="609"/>
      <c r="DI34" s="609"/>
      <c r="DJ34" s="609"/>
      <c r="DK34" s="610"/>
      <c r="DL34" s="614">
        <v>348600</v>
      </c>
      <c r="DM34" s="609"/>
      <c r="DN34" s="609"/>
      <c r="DO34" s="609"/>
      <c r="DP34" s="609"/>
      <c r="DQ34" s="609"/>
      <c r="DR34" s="609"/>
      <c r="DS34" s="609"/>
      <c r="DT34" s="609"/>
      <c r="DU34" s="609"/>
      <c r="DV34" s="610"/>
      <c r="DW34" s="611">
        <v>19.100000000000001</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30693</v>
      </c>
      <c r="S35" s="609"/>
      <c r="T35" s="609"/>
      <c r="U35" s="609"/>
      <c r="V35" s="609"/>
      <c r="W35" s="609"/>
      <c r="X35" s="609"/>
      <c r="Y35" s="610"/>
      <c r="Z35" s="646">
        <v>1</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26810</v>
      </c>
      <c r="CS35" s="621"/>
      <c r="CT35" s="621"/>
      <c r="CU35" s="621"/>
      <c r="CV35" s="621"/>
      <c r="CW35" s="621"/>
      <c r="CX35" s="621"/>
      <c r="CY35" s="622"/>
      <c r="CZ35" s="611">
        <v>1.1000000000000001</v>
      </c>
      <c r="DA35" s="623"/>
      <c r="DB35" s="623"/>
      <c r="DC35" s="624"/>
      <c r="DD35" s="614">
        <v>26550</v>
      </c>
      <c r="DE35" s="621"/>
      <c r="DF35" s="621"/>
      <c r="DG35" s="621"/>
      <c r="DH35" s="621"/>
      <c r="DI35" s="621"/>
      <c r="DJ35" s="621"/>
      <c r="DK35" s="622"/>
      <c r="DL35" s="614">
        <v>26525</v>
      </c>
      <c r="DM35" s="621"/>
      <c r="DN35" s="621"/>
      <c r="DO35" s="621"/>
      <c r="DP35" s="621"/>
      <c r="DQ35" s="621"/>
      <c r="DR35" s="621"/>
      <c r="DS35" s="621"/>
      <c r="DT35" s="621"/>
      <c r="DU35" s="621"/>
      <c r="DV35" s="622"/>
      <c r="DW35" s="611">
        <v>1.5</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370368</v>
      </c>
      <c r="S36" s="609"/>
      <c r="T36" s="609"/>
      <c r="U36" s="609"/>
      <c r="V36" s="609"/>
      <c r="W36" s="609"/>
      <c r="X36" s="609"/>
      <c r="Y36" s="610"/>
      <c r="Z36" s="646">
        <v>12.6</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171371</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14504</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397028</v>
      </c>
      <c r="CS36" s="609"/>
      <c r="CT36" s="609"/>
      <c r="CU36" s="609"/>
      <c r="CV36" s="609"/>
      <c r="CW36" s="609"/>
      <c r="CX36" s="609"/>
      <c r="CY36" s="610"/>
      <c r="CZ36" s="611">
        <v>15.7</v>
      </c>
      <c r="DA36" s="623"/>
      <c r="DB36" s="623"/>
      <c r="DC36" s="624"/>
      <c r="DD36" s="614">
        <v>366387</v>
      </c>
      <c r="DE36" s="609"/>
      <c r="DF36" s="609"/>
      <c r="DG36" s="609"/>
      <c r="DH36" s="609"/>
      <c r="DI36" s="609"/>
      <c r="DJ36" s="609"/>
      <c r="DK36" s="610"/>
      <c r="DL36" s="614">
        <v>294760</v>
      </c>
      <c r="DM36" s="609"/>
      <c r="DN36" s="609"/>
      <c r="DO36" s="609"/>
      <c r="DP36" s="609"/>
      <c r="DQ36" s="609"/>
      <c r="DR36" s="609"/>
      <c r="DS36" s="609"/>
      <c r="DT36" s="609"/>
      <c r="DU36" s="609"/>
      <c r="DV36" s="610"/>
      <c r="DW36" s="611">
        <v>16.100000000000001</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37384</v>
      </c>
      <c r="S37" s="609"/>
      <c r="T37" s="609"/>
      <c r="U37" s="609"/>
      <c r="V37" s="609"/>
      <c r="W37" s="609"/>
      <c r="X37" s="609"/>
      <c r="Y37" s="610"/>
      <c r="Z37" s="646">
        <v>1.3</v>
      </c>
      <c r="AA37" s="646"/>
      <c r="AB37" s="646"/>
      <c r="AC37" s="646"/>
      <c r="AD37" s="647">
        <v>1939</v>
      </c>
      <c r="AE37" s="647"/>
      <c r="AF37" s="647"/>
      <c r="AG37" s="647"/>
      <c r="AH37" s="647"/>
      <c r="AI37" s="647"/>
      <c r="AJ37" s="647"/>
      <c r="AK37" s="647"/>
      <c r="AL37" s="611">
        <v>0.1</v>
      </c>
      <c r="AM37" s="612"/>
      <c r="AN37" s="612"/>
      <c r="AO37" s="648"/>
      <c r="AQ37" s="641" t="s">
        <v>319</v>
      </c>
      <c r="AR37" s="642"/>
      <c r="AS37" s="642"/>
      <c r="AT37" s="642"/>
      <c r="AU37" s="642"/>
      <c r="AV37" s="642"/>
      <c r="AW37" s="642"/>
      <c r="AX37" s="642"/>
      <c r="AY37" s="643"/>
      <c r="AZ37" s="608">
        <v>60005</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14105</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238133</v>
      </c>
      <c r="CS37" s="621"/>
      <c r="CT37" s="621"/>
      <c r="CU37" s="621"/>
      <c r="CV37" s="621"/>
      <c r="CW37" s="621"/>
      <c r="CX37" s="621"/>
      <c r="CY37" s="622"/>
      <c r="CZ37" s="611">
        <v>9.4</v>
      </c>
      <c r="DA37" s="623"/>
      <c r="DB37" s="623"/>
      <c r="DC37" s="624"/>
      <c r="DD37" s="614">
        <v>238034</v>
      </c>
      <c r="DE37" s="621"/>
      <c r="DF37" s="621"/>
      <c r="DG37" s="621"/>
      <c r="DH37" s="621"/>
      <c r="DI37" s="621"/>
      <c r="DJ37" s="621"/>
      <c r="DK37" s="622"/>
      <c r="DL37" s="614">
        <v>209909</v>
      </c>
      <c r="DM37" s="621"/>
      <c r="DN37" s="621"/>
      <c r="DO37" s="621"/>
      <c r="DP37" s="621"/>
      <c r="DQ37" s="621"/>
      <c r="DR37" s="621"/>
      <c r="DS37" s="621"/>
      <c r="DT37" s="621"/>
      <c r="DU37" s="621"/>
      <c r="DV37" s="622"/>
      <c r="DW37" s="611">
        <v>11.5</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62100</v>
      </c>
      <c r="S38" s="609"/>
      <c r="T38" s="609"/>
      <c r="U38" s="609"/>
      <c r="V38" s="609"/>
      <c r="W38" s="609"/>
      <c r="X38" s="609"/>
      <c r="Y38" s="610"/>
      <c r="Z38" s="646">
        <v>2.1</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t="s">
        <v>122</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535</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171371</v>
      </c>
      <c r="CS38" s="609"/>
      <c r="CT38" s="609"/>
      <c r="CU38" s="609"/>
      <c r="CV38" s="609"/>
      <c r="CW38" s="609"/>
      <c r="CX38" s="609"/>
      <c r="CY38" s="610"/>
      <c r="CZ38" s="611">
        <v>6.8</v>
      </c>
      <c r="DA38" s="623"/>
      <c r="DB38" s="623"/>
      <c r="DC38" s="624"/>
      <c r="DD38" s="614">
        <v>147530</v>
      </c>
      <c r="DE38" s="609"/>
      <c r="DF38" s="609"/>
      <c r="DG38" s="609"/>
      <c r="DH38" s="609"/>
      <c r="DI38" s="609"/>
      <c r="DJ38" s="609"/>
      <c r="DK38" s="610"/>
      <c r="DL38" s="614">
        <v>87525</v>
      </c>
      <c r="DM38" s="609"/>
      <c r="DN38" s="609"/>
      <c r="DO38" s="609"/>
      <c r="DP38" s="609"/>
      <c r="DQ38" s="609"/>
      <c r="DR38" s="609"/>
      <c r="DS38" s="609"/>
      <c r="DT38" s="609"/>
      <c r="DU38" s="609"/>
      <c r="DV38" s="610"/>
      <c r="DW38" s="611">
        <v>4.8</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774</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265246</v>
      </c>
      <c r="CS39" s="621"/>
      <c r="CT39" s="621"/>
      <c r="CU39" s="621"/>
      <c r="CV39" s="621"/>
      <c r="CW39" s="621"/>
      <c r="CX39" s="621"/>
      <c r="CY39" s="622"/>
      <c r="CZ39" s="611">
        <v>10.5</v>
      </c>
      <c r="DA39" s="623"/>
      <c r="DB39" s="623"/>
      <c r="DC39" s="624"/>
      <c r="DD39" s="614">
        <v>188899</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100</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t="s">
        <v>122</v>
      </c>
      <c r="CS40" s="609"/>
      <c r="CT40" s="609"/>
      <c r="CU40" s="609"/>
      <c r="CV40" s="609"/>
      <c r="CW40" s="609"/>
      <c r="CX40" s="609"/>
      <c r="CY40" s="610"/>
      <c r="CZ40" s="611" t="s">
        <v>122</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2942149</v>
      </c>
      <c r="S41" s="633"/>
      <c r="T41" s="633"/>
      <c r="U41" s="633"/>
      <c r="V41" s="633"/>
      <c r="W41" s="633"/>
      <c r="X41" s="633"/>
      <c r="Y41" s="636"/>
      <c r="Z41" s="637">
        <v>100</v>
      </c>
      <c r="AA41" s="637"/>
      <c r="AB41" s="637"/>
      <c r="AC41" s="637"/>
      <c r="AD41" s="638">
        <v>1827486</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32075</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4</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79291</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399</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312631</v>
      </c>
      <c r="CS42" s="621"/>
      <c r="CT42" s="621"/>
      <c r="CU42" s="621"/>
      <c r="CV42" s="621"/>
      <c r="CW42" s="621"/>
      <c r="CX42" s="621"/>
      <c r="CY42" s="622"/>
      <c r="CZ42" s="611">
        <v>12.4</v>
      </c>
      <c r="DA42" s="623"/>
      <c r="DB42" s="623"/>
      <c r="DC42" s="624"/>
      <c r="DD42" s="614">
        <v>184828</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14725</v>
      </c>
      <c r="CS43" s="621"/>
      <c r="CT43" s="621"/>
      <c r="CU43" s="621"/>
      <c r="CV43" s="621"/>
      <c r="CW43" s="621"/>
      <c r="CX43" s="621"/>
      <c r="CY43" s="622"/>
      <c r="CZ43" s="611">
        <v>0.6</v>
      </c>
      <c r="DA43" s="623"/>
      <c r="DB43" s="623"/>
      <c r="DC43" s="624"/>
      <c r="DD43" s="614">
        <v>14725</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312631</v>
      </c>
      <c r="CS44" s="609"/>
      <c r="CT44" s="609"/>
      <c r="CU44" s="609"/>
      <c r="CV44" s="609"/>
      <c r="CW44" s="609"/>
      <c r="CX44" s="609"/>
      <c r="CY44" s="610"/>
      <c r="CZ44" s="611">
        <v>12.4</v>
      </c>
      <c r="DA44" s="612"/>
      <c r="DB44" s="612"/>
      <c r="DC44" s="613"/>
      <c r="DD44" s="614">
        <v>184828</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39212</v>
      </c>
      <c r="CS45" s="621"/>
      <c r="CT45" s="621"/>
      <c r="CU45" s="621"/>
      <c r="CV45" s="621"/>
      <c r="CW45" s="621"/>
      <c r="CX45" s="621"/>
      <c r="CY45" s="622"/>
      <c r="CZ45" s="611">
        <v>1.6</v>
      </c>
      <c r="DA45" s="623"/>
      <c r="DB45" s="623"/>
      <c r="DC45" s="624"/>
      <c r="DD45" s="614">
        <v>25718</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273419</v>
      </c>
      <c r="CS46" s="609"/>
      <c r="CT46" s="609"/>
      <c r="CU46" s="609"/>
      <c r="CV46" s="609"/>
      <c r="CW46" s="609"/>
      <c r="CX46" s="609"/>
      <c r="CY46" s="610"/>
      <c r="CZ46" s="611">
        <v>10.8</v>
      </c>
      <c r="DA46" s="612"/>
      <c r="DB46" s="612"/>
      <c r="DC46" s="613"/>
      <c r="DD46" s="614">
        <v>159110</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2521316</v>
      </c>
      <c r="CS49" s="593"/>
      <c r="CT49" s="593"/>
      <c r="CU49" s="593"/>
      <c r="CV49" s="593"/>
      <c r="CW49" s="593"/>
      <c r="CX49" s="593"/>
      <c r="CY49" s="594"/>
      <c r="CZ49" s="595">
        <v>100</v>
      </c>
      <c r="DA49" s="596"/>
      <c r="DB49" s="596"/>
      <c r="DC49" s="597"/>
      <c r="DD49" s="598">
        <v>1959041</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hydCVGGLwwKueWfO391ZTcpY44Kqp9krluKKjmnO+SturlsJ90Wh78/gkMsxHu3FxvscrKz6QTI+ylEznA67sQ==" saltValue="N0adYfvDWiks4GsPPIlwJ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2"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374</v>
      </c>
      <c r="C7" s="1035"/>
      <c r="D7" s="1035"/>
      <c r="E7" s="1035"/>
      <c r="F7" s="1035"/>
      <c r="G7" s="1035"/>
      <c r="H7" s="1035"/>
      <c r="I7" s="1035"/>
      <c r="J7" s="1035"/>
      <c r="K7" s="1035"/>
      <c r="L7" s="1035"/>
      <c r="M7" s="1035"/>
      <c r="N7" s="1035"/>
      <c r="O7" s="1035"/>
      <c r="P7" s="1036"/>
      <c r="Q7" s="1089">
        <v>2942</v>
      </c>
      <c r="R7" s="1090"/>
      <c r="S7" s="1090"/>
      <c r="T7" s="1090"/>
      <c r="U7" s="1090"/>
      <c r="V7" s="1090">
        <v>2521</v>
      </c>
      <c r="W7" s="1090"/>
      <c r="X7" s="1090"/>
      <c r="Y7" s="1090"/>
      <c r="Z7" s="1090"/>
      <c r="AA7" s="1090">
        <v>421</v>
      </c>
      <c r="AB7" s="1090"/>
      <c r="AC7" s="1090"/>
      <c r="AD7" s="1090"/>
      <c r="AE7" s="1091"/>
      <c r="AF7" s="1092">
        <v>378</v>
      </c>
      <c r="AG7" s="1093"/>
      <c r="AH7" s="1093"/>
      <c r="AI7" s="1093"/>
      <c r="AJ7" s="1094"/>
      <c r="AK7" s="1095">
        <v>31</v>
      </c>
      <c r="AL7" s="1096"/>
      <c r="AM7" s="1096"/>
      <c r="AN7" s="1096"/>
      <c r="AO7" s="1096"/>
      <c r="AP7" s="1096">
        <v>226</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7"/>
    </row>
    <row r="8" spans="1:131" s="218" customFormat="1" ht="26.25" customHeight="1" x14ac:dyDescent="0.15">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376</v>
      </c>
      <c r="B23" s="924" t="s">
        <v>377</v>
      </c>
      <c r="C23" s="925"/>
      <c r="D23" s="925"/>
      <c r="E23" s="925"/>
      <c r="F23" s="925"/>
      <c r="G23" s="925"/>
      <c r="H23" s="925"/>
      <c r="I23" s="925"/>
      <c r="J23" s="925"/>
      <c r="K23" s="925"/>
      <c r="L23" s="925"/>
      <c r="M23" s="925"/>
      <c r="N23" s="925"/>
      <c r="O23" s="925"/>
      <c r="P23" s="935"/>
      <c r="Q23" s="1054">
        <v>2942</v>
      </c>
      <c r="R23" s="1048"/>
      <c r="S23" s="1048"/>
      <c r="T23" s="1048"/>
      <c r="U23" s="1048"/>
      <c r="V23" s="1048">
        <v>2521</v>
      </c>
      <c r="W23" s="1048"/>
      <c r="X23" s="1048"/>
      <c r="Y23" s="1048"/>
      <c r="Z23" s="1048"/>
      <c r="AA23" s="1048">
        <v>421</v>
      </c>
      <c r="AB23" s="1048"/>
      <c r="AC23" s="1048"/>
      <c r="AD23" s="1048"/>
      <c r="AE23" s="1055"/>
      <c r="AF23" s="1056">
        <v>378</v>
      </c>
      <c r="AG23" s="1048"/>
      <c r="AH23" s="1048"/>
      <c r="AI23" s="1048"/>
      <c r="AJ23" s="1057"/>
      <c r="AK23" s="1058"/>
      <c r="AL23" s="1059"/>
      <c r="AM23" s="1059"/>
      <c r="AN23" s="1059"/>
      <c r="AO23" s="1059"/>
      <c r="AP23" s="1048">
        <v>226</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388</v>
      </c>
      <c r="C28" s="1035"/>
      <c r="D28" s="1035"/>
      <c r="E28" s="1035"/>
      <c r="F28" s="1035"/>
      <c r="G28" s="1035"/>
      <c r="H28" s="1035"/>
      <c r="I28" s="1035"/>
      <c r="J28" s="1035"/>
      <c r="K28" s="1035"/>
      <c r="L28" s="1035"/>
      <c r="M28" s="1035"/>
      <c r="N28" s="1035"/>
      <c r="O28" s="1035"/>
      <c r="P28" s="1036"/>
      <c r="Q28" s="1037">
        <v>470</v>
      </c>
      <c r="R28" s="1038"/>
      <c r="S28" s="1038"/>
      <c r="T28" s="1038"/>
      <c r="U28" s="1038"/>
      <c r="V28" s="1038">
        <v>455</v>
      </c>
      <c r="W28" s="1038"/>
      <c r="X28" s="1038"/>
      <c r="Y28" s="1038"/>
      <c r="Z28" s="1038"/>
      <c r="AA28" s="1038">
        <v>15</v>
      </c>
      <c r="AB28" s="1038"/>
      <c r="AC28" s="1038"/>
      <c r="AD28" s="1038"/>
      <c r="AE28" s="1039"/>
      <c r="AF28" s="1040">
        <v>15</v>
      </c>
      <c r="AG28" s="1038"/>
      <c r="AH28" s="1038"/>
      <c r="AI28" s="1038"/>
      <c r="AJ28" s="1041"/>
      <c r="AK28" s="1029">
        <v>32</v>
      </c>
      <c r="AL28" s="1030"/>
      <c r="AM28" s="1030"/>
      <c r="AN28" s="1030"/>
      <c r="AO28" s="1030"/>
      <c r="AP28" s="1030">
        <v>0</v>
      </c>
      <c r="AQ28" s="1030"/>
      <c r="AR28" s="1030"/>
      <c r="AS28" s="1030"/>
      <c r="AT28" s="1030"/>
      <c r="AU28" s="1030">
        <v>0</v>
      </c>
      <c r="AV28" s="1030"/>
      <c r="AW28" s="1030"/>
      <c r="AX28" s="1030"/>
      <c r="AY28" s="1030"/>
      <c r="AZ28" s="1031" t="s">
        <v>544</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389</v>
      </c>
      <c r="C29" s="1018"/>
      <c r="D29" s="1018"/>
      <c r="E29" s="1018"/>
      <c r="F29" s="1018"/>
      <c r="G29" s="1018"/>
      <c r="H29" s="1018"/>
      <c r="I29" s="1018"/>
      <c r="J29" s="1018"/>
      <c r="K29" s="1018"/>
      <c r="L29" s="1018"/>
      <c r="M29" s="1018"/>
      <c r="N29" s="1018"/>
      <c r="O29" s="1018"/>
      <c r="P29" s="1019"/>
      <c r="Q29" s="1025">
        <v>312</v>
      </c>
      <c r="R29" s="1026"/>
      <c r="S29" s="1026"/>
      <c r="T29" s="1026"/>
      <c r="U29" s="1026"/>
      <c r="V29" s="1026">
        <v>299</v>
      </c>
      <c r="W29" s="1026"/>
      <c r="X29" s="1026"/>
      <c r="Y29" s="1026"/>
      <c r="Z29" s="1026"/>
      <c r="AA29" s="1026">
        <v>13</v>
      </c>
      <c r="AB29" s="1026"/>
      <c r="AC29" s="1026"/>
      <c r="AD29" s="1026"/>
      <c r="AE29" s="1027"/>
      <c r="AF29" s="1022">
        <v>13</v>
      </c>
      <c r="AG29" s="1023"/>
      <c r="AH29" s="1023"/>
      <c r="AI29" s="1023"/>
      <c r="AJ29" s="1024"/>
      <c r="AK29" s="967">
        <v>56</v>
      </c>
      <c r="AL29" s="958"/>
      <c r="AM29" s="958"/>
      <c r="AN29" s="958"/>
      <c r="AO29" s="958"/>
      <c r="AP29" s="958">
        <v>0</v>
      </c>
      <c r="AQ29" s="958"/>
      <c r="AR29" s="958"/>
      <c r="AS29" s="958"/>
      <c r="AT29" s="958"/>
      <c r="AU29" s="958">
        <v>0</v>
      </c>
      <c r="AV29" s="958"/>
      <c r="AW29" s="958"/>
      <c r="AX29" s="958"/>
      <c r="AY29" s="958"/>
      <c r="AZ29" s="1028" t="s">
        <v>544</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390</v>
      </c>
      <c r="C30" s="1018"/>
      <c r="D30" s="1018"/>
      <c r="E30" s="1018"/>
      <c r="F30" s="1018"/>
      <c r="G30" s="1018"/>
      <c r="H30" s="1018"/>
      <c r="I30" s="1018"/>
      <c r="J30" s="1018"/>
      <c r="K30" s="1018"/>
      <c r="L30" s="1018"/>
      <c r="M30" s="1018"/>
      <c r="N30" s="1018"/>
      <c r="O30" s="1018"/>
      <c r="P30" s="1019"/>
      <c r="Q30" s="1025">
        <v>69</v>
      </c>
      <c r="R30" s="1026"/>
      <c r="S30" s="1026"/>
      <c r="T30" s="1026"/>
      <c r="U30" s="1026"/>
      <c r="V30" s="1026">
        <v>69</v>
      </c>
      <c r="W30" s="1026"/>
      <c r="X30" s="1026"/>
      <c r="Y30" s="1026"/>
      <c r="Z30" s="1026"/>
      <c r="AA30" s="1026">
        <v>0</v>
      </c>
      <c r="AB30" s="1026"/>
      <c r="AC30" s="1026"/>
      <c r="AD30" s="1026"/>
      <c r="AE30" s="1027"/>
      <c r="AF30" s="1022" t="s">
        <v>122</v>
      </c>
      <c r="AG30" s="1023"/>
      <c r="AH30" s="1023"/>
      <c r="AI30" s="1023"/>
      <c r="AJ30" s="1024"/>
      <c r="AK30" s="967">
        <v>23</v>
      </c>
      <c r="AL30" s="958"/>
      <c r="AM30" s="958"/>
      <c r="AN30" s="958"/>
      <c r="AO30" s="958"/>
      <c r="AP30" s="958">
        <v>0</v>
      </c>
      <c r="AQ30" s="958"/>
      <c r="AR30" s="958"/>
      <c r="AS30" s="958"/>
      <c r="AT30" s="958"/>
      <c r="AU30" s="958">
        <v>0</v>
      </c>
      <c r="AV30" s="958"/>
      <c r="AW30" s="958"/>
      <c r="AX30" s="958"/>
      <c r="AY30" s="958"/>
      <c r="AZ30" s="1028" t="s">
        <v>544</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391</v>
      </c>
      <c r="C31" s="1018"/>
      <c r="D31" s="1018"/>
      <c r="E31" s="1018"/>
      <c r="F31" s="1018"/>
      <c r="G31" s="1018"/>
      <c r="H31" s="1018"/>
      <c r="I31" s="1018"/>
      <c r="J31" s="1018"/>
      <c r="K31" s="1018"/>
      <c r="L31" s="1018"/>
      <c r="M31" s="1018"/>
      <c r="N31" s="1018"/>
      <c r="O31" s="1018"/>
      <c r="P31" s="1019"/>
      <c r="Q31" s="1025">
        <v>1</v>
      </c>
      <c r="R31" s="1026"/>
      <c r="S31" s="1026"/>
      <c r="T31" s="1026"/>
      <c r="U31" s="1026"/>
      <c r="V31" s="1026">
        <v>1</v>
      </c>
      <c r="W31" s="1026"/>
      <c r="X31" s="1026"/>
      <c r="Y31" s="1026"/>
      <c r="Z31" s="1026"/>
      <c r="AA31" s="1026">
        <v>0</v>
      </c>
      <c r="AB31" s="1026"/>
      <c r="AC31" s="1026"/>
      <c r="AD31" s="1026"/>
      <c r="AE31" s="1027"/>
      <c r="AF31" s="1022" t="s">
        <v>122</v>
      </c>
      <c r="AG31" s="1023"/>
      <c r="AH31" s="1023"/>
      <c r="AI31" s="1023"/>
      <c r="AJ31" s="1024"/>
      <c r="AK31" s="967">
        <v>1</v>
      </c>
      <c r="AL31" s="958"/>
      <c r="AM31" s="958"/>
      <c r="AN31" s="958"/>
      <c r="AO31" s="958"/>
      <c r="AP31" s="958">
        <v>0</v>
      </c>
      <c r="AQ31" s="958"/>
      <c r="AR31" s="958"/>
      <c r="AS31" s="958"/>
      <c r="AT31" s="958"/>
      <c r="AU31" s="958">
        <v>0</v>
      </c>
      <c r="AV31" s="958"/>
      <c r="AW31" s="958"/>
      <c r="AX31" s="958"/>
      <c r="AY31" s="958"/>
      <c r="AZ31" s="1028" t="s">
        <v>544</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392</v>
      </c>
      <c r="C32" s="1018"/>
      <c r="D32" s="1018"/>
      <c r="E32" s="1018"/>
      <c r="F32" s="1018"/>
      <c r="G32" s="1018"/>
      <c r="H32" s="1018"/>
      <c r="I32" s="1018"/>
      <c r="J32" s="1018"/>
      <c r="K32" s="1018"/>
      <c r="L32" s="1018"/>
      <c r="M32" s="1018"/>
      <c r="N32" s="1018"/>
      <c r="O32" s="1018"/>
      <c r="P32" s="1019"/>
      <c r="Q32" s="1025">
        <v>44</v>
      </c>
      <c r="R32" s="1026"/>
      <c r="S32" s="1026"/>
      <c r="T32" s="1026"/>
      <c r="U32" s="1026"/>
      <c r="V32" s="1026">
        <v>8</v>
      </c>
      <c r="W32" s="1026"/>
      <c r="X32" s="1026"/>
      <c r="Y32" s="1026"/>
      <c r="Z32" s="1026"/>
      <c r="AA32" s="1026">
        <v>36</v>
      </c>
      <c r="AB32" s="1026"/>
      <c r="AC32" s="1026"/>
      <c r="AD32" s="1026"/>
      <c r="AE32" s="1027"/>
      <c r="AF32" s="1022">
        <v>36</v>
      </c>
      <c r="AG32" s="1023"/>
      <c r="AH32" s="1023"/>
      <c r="AI32" s="1023"/>
      <c r="AJ32" s="1024"/>
      <c r="AK32" s="967">
        <v>60</v>
      </c>
      <c r="AL32" s="958"/>
      <c r="AM32" s="958"/>
      <c r="AN32" s="958"/>
      <c r="AO32" s="958"/>
      <c r="AP32" s="958">
        <v>8</v>
      </c>
      <c r="AQ32" s="958"/>
      <c r="AR32" s="958"/>
      <c r="AS32" s="958"/>
      <c r="AT32" s="958"/>
      <c r="AU32" s="958">
        <v>5</v>
      </c>
      <c r="AV32" s="958"/>
      <c r="AW32" s="958"/>
      <c r="AX32" s="958"/>
      <c r="AY32" s="958"/>
      <c r="AZ32" s="1028" t="s">
        <v>544</v>
      </c>
      <c r="BA32" s="1028"/>
      <c r="BB32" s="1028"/>
      <c r="BC32" s="1028"/>
      <c r="BD32" s="1028"/>
      <c r="BE32" s="959" t="s">
        <v>393</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376</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64</v>
      </c>
      <c r="AG63" s="946"/>
      <c r="AH63" s="946"/>
      <c r="AI63" s="946"/>
      <c r="AJ63" s="1009"/>
      <c r="AK63" s="1010"/>
      <c r="AL63" s="950"/>
      <c r="AM63" s="950"/>
      <c r="AN63" s="950"/>
      <c r="AO63" s="950"/>
      <c r="AP63" s="946">
        <v>8</v>
      </c>
      <c r="AQ63" s="946"/>
      <c r="AR63" s="946"/>
      <c r="AS63" s="946"/>
      <c r="AT63" s="946"/>
      <c r="AU63" s="946">
        <v>5</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397</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398</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545</v>
      </c>
      <c r="C68" s="973"/>
      <c r="D68" s="973"/>
      <c r="E68" s="973"/>
      <c r="F68" s="973"/>
      <c r="G68" s="973"/>
      <c r="H68" s="973"/>
      <c r="I68" s="973"/>
      <c r="J68" s="973"/>
      <c r="K68" s="973"/>
      <c r="L68" s="973"/>
      <c r="M68" s="973"/>
      <c r="N68" s="973"/>
      <c r="O68" s="973"/>
      <c r="P68" s="974"/>
      <c r="Q68" s="975">
        <v>1923</v>
      </c>
      <c r="R68" s="969"/>
      <c r="S68" s="969"/>
      <c r="T68" s="969"/>
      <c r="U68" s="969"/>
      <c r="V68" s="969">
        <v>1923</v>
      </c>
      <c r="W68" s="969"/>
      <c r="X68" s="969"/>
      <c r="Y68" s="969"/>
      <c r="Z68" s="969"/>
      <c r="AA68" s="969">
        <v>0</v>
      </c>
      <c r="AB68" s="969"/>
      <c r="AC68" s="969"/>
      <c r="AD68" s="969"/>
      <c r="AE68" s="969"/>
      <c r="AF68" s="969">
        <v>0</v>
      </c>
      <c r="AG68" s="969"/>
      <c r="AH68" s="969"/>
      <c r="AI68" s="969"/>
      <c r="AJ68" s="969"/>
      <c r="AK68" s="969" t="s">
        <v>485</v>
      </c>
      <c r="AL68" s="969"/>
      <c r="AM68" s="969"/>
      <c r="AN68" s="969"/>
      <c r="AO68" s="969"/>
      <c r="AP68" s="969">
        <v>662</v>
      </c>
      <c r="AQ68" s="969"/>
      <c r="AR68" s="969"/>
      <c r="AS68" s="969"/>
      <c r="AT68" s="969"/>
      <c r="AU68" s="969">
        <v>60</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546</v>
      </c>
      <c r="C69" s="962"/>
      <c r="D69" s="962"/>
      <c r="E69" s="962"/>
      <c r="F69" s="962"/>
      <c r="G69" s="962"/>
      <c r="H69" s="962"/>
      <c r="I69" s="962"/>
      <c r="J69" s="962"/>
      <c r="K69" s="962"/>
      <c r="L69" s="962"/>
      <c r="M69" s="962"/>
      <c r="N69" s="962"/>
      <c r="O69" s="962"/>
      <c r="P69" s="963"/>
      <c r="Q69" s="964">
        <v>100</v>
      </c>
      <c r="R69" s="958"/>
      <c r="S69" s="958"/>
      <c r="T69" s="958"/>
      <c r="U69" s="958"/>
      <c r="V69" s="958">
        <v>98</v>
      </c>
      <c r="W69" s="958"/>
      <c r="X69" s="958"/>
      <c r="Y69" s="958"/>
      <c r="Z69" s="958"/>
      <c r="AA69" s="958">
        <v>2</v>
      </c>
      <c r="AB69" s="958"/>
      <c r="AC69" s="958"/>
      <c r="AD69" s="958"/>
      <c r="AE69" s="958"/>
      <c r="AF69" s="958">
        <v>2</v>
      </c>
      <c r="AG69" s="958"/>
      <c r="AH69" s="958"/>
      <c r="AI69" s="958"/>
      <c r="AJ69" s="958"/>
      <c r="AK69" s="958" t="s">
        <v>485</v>
      </c>
      <c r="AL69" s="958"/>
      <c r="AM69" s="958"/>
      <c r="AN69" s="958"/>
      <c r="AO69" s="958"/>
      <c r="AP69" s="958" t="s">
        <v>544</v>
      </c>
      <c r="AQ69" s="958"/>
      <c r="AR69" s="958"/>
      <c r="AS69" s="958"/>
      <c r="AT69" s="958"/>
      <c r="AU69" s="958" t="s">
        <v>544</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547</v>
      </c>
      <c r="C70" s="962"/>
      <c r="D70" s="962"/>
      <c r="E70" s="962"/>
      <c r="F70" s="962"/>
      <c r="G70" s="962"/>
      <c r="H70" s="962"/>
      <c r="I70" s="962"/>
      <c r="J70" s="962"/>
      <c r="K70" s="962"/>
      <c r="L70" s="962"/>
      <c r="M70" s="962"/>
      <c r="N70" s="962"/>
      <c r="O70" s="962"/>
      <c r="P70" s="963"/>
      <c r="Q70" s="964">
        <v>265</v>
      </c>
      <c r="R70" s="958"/>
      <c r="S70" s="958"/>
      <c r="T70" s="958"/>
      <c r="U70" s="958"/>
      <c r="V70" s="958">
        <v>264</v>
      </c>
      <c r="W70" s="958"/>
      <c r="X70" s="958"/>
      <c r="Y70" s="958"/>
      <c r="Z70" s="958"/>
      <c r="AA70" s="958">
        <v>1</v>
      </c>
      <c r="AB70" s="958"/>
      <c r="AC70" s="958"/>
      <c r="AD70" s="958"/>
      <c r="AE70" s="958"/>
      <c r="AF70" s="958">
        <v>1</v>
      </c>
      <c r="AG70" s="958"/>
      <c r="AH70" s="958"/>
      <c r="AI70" s="958"/>
      <c r="AJ70" s="958"/>
      <c r="AK70" s="958" t="s">
        <v>485</v>
      </c>
      <c r="AL70" s="958"/>
      <c r="AM70" s="958"/>
      <c r="AN70" s="958"/>
      <c r="AO70" s="958"/>
      <c r="AP70" s="958">
        <v>457</v>
      </c>
      <c r="AQ70" s="958"/>
      <c r="AR70" s="958"/>
      <c r="AS70" s="958"/>
      <c r="AT70" s="958"/>
      <c r="AU70" s="958">
        <v>67</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548</v>
      </c>
      <c r="C71" s="962"/>
      <c r="D71" s="962"/>
      <c r="E71" s="962"/>
      <c r="F71" s="962"/>
      <c r="G71" s="962"/>
      <c r="H71" s="962"/>
      <c r="I71" s="962"/>
      <c r="J71" s="962"/>
      <c r="K71" s="962"/>
      <c r="L71" s="962"/>
      <c r="M71" s="962"/>
      <c r="N71" s="962"/>
      <c r="O71" s="962"/>
      <c r="P71" s="963"/>
      <c r="Q71" s="964">
        <v>4828</v>
      </c>
      <c r="R71" s="958"/>
      <c r="S71" s="958"/>
      <c r="T71" s="958"/>
      <c r="U71" s="958"/>
      <c r="V71" s="958">
        <v>4773</v>
      </c>
      <c r="W71" s="958"/>
      <c r="X71" s="958"/>
      <c r="Y71" s="958"/>
      <c r="Z71" s="958"/>
      <c r="AA71" s="958">
        <v>55</v>
      </c>
      <c r="AB71" s="958"/>
      <c r="AC71" s="958"/>
      <c r="AD71" s="958"/>
      <c r="AE71" s="958"/>
      <c r="AF71" s="958">
        <v>55</v>
      </c>
      <c r="AG71" s="958"/>
      <c r="AH71" s="958"/>
      <c r="AI71" s="958"/>
      <c r="AJ71" s="958"/>
      <c r="AK71" s="958">
        <v>68</v>
      </c>
      <c r="AL71" s="958"/>
      <c r="AM71" s="958"/>
      <c r="AN71" s="958"/>
      <c r="AO71" s="958"/>
      <c r="AP71" s="958" t="s">
        <v>544</v>
      </c>
      <c r="AQ71" s="958"/>
      <c r="AR71" s="958"/>
      <c r="AS71" s="958"/>
      <c r="AT71" s="958"/>
      <c r="AU71" s="958" t="s">
        <v>544</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549</v>
      </c>
      <c r="C72" s="962"/>
      <c r="D72" s="962"/>
      <c r="E72" s="962"/>
      <c r="F72" s="962"/>
      <c r="G72" s="962"/>
      <c r="H72" s="962"/>
      <c r="I72" s="962"/>
      <c r="J72" s="962"/>
      <c r="K72" s="962"/>
      <c r="L72" s="962"/>
      <c r="M72" s="962"/>
      <c r="N72" s="962"/>
      <c r="O72" s="962"/>
      <c r="P72" s="963"/>
      <c r="Q72" s="964">
        <v>902</v>
      </c>
      <c r="R72" s="958"/>
      <c r="S72" s="958"/>
      <c r="T72" s="958"/>
      <c r="U72" s="958"/>
      <c r="V72" s="958">
        <v>898</v>
      </c>
      <c r="W72" s="958"/>
      <c r="X72" s="958"/>
      <c r="Y72" s="958"/>
      <c r="Z72" s="958"/>
      <c r="AA72" s="958">
        <v>4</v>
      </c>
      <c r="AB72" s="958"/>
      <c r="AC72" s="958"/>
      <c r="AD72" s="958"/>
      <c r="AE72" s="958"/>
      <c r="AF72" s="958">
        <v>4</v>
      </c>
      <c r="AG72" s="958"/>
      <c r="AH72" s="958"/>
      <c r="AI72" s="958"/>
      <c r="AJ72" s="958"/>
      <c r="AK72" s="958">
        <v>9</v>
      </c>
      <c r="AL72" s="958"/>
      <c r="AM72" s="958"/>
      <c r="AN72" s="958"/>
      <c r="AO72" s="958"/>
      <c r="AP72" s="958" t="s">
        <v>544</v>
      </c>
      <c r="AQ72" s="958"/>
      <c r="AR72" s="958"/>
      <c r="AS72" s="958"/>
      <c r="AT72" s="958"/>
      <c r="AU72" s="958" t="s">
        <v>544</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550</v>
      </c>
      <c r="C73" s="962"/>
      <c r="D73" s="962"/>
      <c r="E73" s="962"/>
      <c r="F73" s="962"/>
      <c r="G73" s="962"/>
      <c r="H73" s="962"/>
      <c r="I73" s="962"/>
      <c r="J73" s="962"/>
      <c r="K73" s="962"/>
      <c r="L73" s="962"/>
      <c r="M73" s="962"/>
      <c r="N73" s="962"/>
      <c r="O73" s="962"/>
      <c r="P73" s="963"/>
      <c r="Q73" s="964">
        <v>520</v>
      </c>
      <c r="R73" s="958"/>
      <c r="S73" s="958"/>
      <c r="T73" s="958"/>
      <c r="U73" s="958"/>
      <c r="V73" s="958">
        <v>491</v>
      </c>
      <c r="W73" s="958"/>
      <c r="X73" s="958"/>
      <c r="Y73" s="958"/>
      <c r="Z73" s="958"/>
      <c r="AA73" s="958">
        <v>29</v>
      </c>
      <c r="AB73" s="958"/>
      <c r="AC73" s="958"/>
      <c r="AD73" s="958"/>
      <c r="AE73" s="958"/>
      <c r="AF73" s="958">
        <v>29</v>
      </c>
      <c r="AG73" s="958"/>
      <c r="AH73" s="958"/>
      <c r="AI73" s="958"/>
      <c r="AJ73" s="958"/>
      <c r="AK73" s="958" t="s">
        <v>485</v>
      </c>
      <c r="AL73" s="958"/>
      <c r="AM73" s="958"/>
      <c r="AN73" s="958"/>
      <c r="AO73" s="958"/>
      <c r="AP73" s="958">
        <v>2877</v>
      </c>
      <c r="AQ73" s="958"/>
      <c r="AR73" s="958"/>
      <c r="AS73" s="958"/>
      <c r="AT73" s="958"/>
      <c r="AU73" s="958">
        <v>7</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551</v>
      </c>
      <c r="C74" s="962"/>
      <c r="D74" s="962"/>
      <c r="E74" s="962"/>
      <c r="F74" s="962"/>
      <c r="G74" s="962"/>
      <c r="H74" s="962"/>
      <c r="I74" s="962"/>
      <c r="J74" s="962"/>
      <c r="K74" s="962"/>
      <c r="L74" s="962"/>
      <c r="M74" s="962"/>
      <c r="N74" s="962"/>
      <c r="O74" s="962"/>
      <c r="P74" s="963"/>
      <c r="Q74" s="964">
        <v>14</v>
      </c>
      <c r="R74" s="958"/>
      <c r="S74" s="958"/>
      <c r="T74" s="958"/>
      <c r="U74" s="958"/>
      <c r="V74" s="958">
        <v>14</v>
      </c>
      <c r="W74" s="958"/>
      <c r="X74" s="958"/>
      <c r="Y74" s="958"/>
      <c r="Z74" s="958"/>
      <c r="AA74" s="958">
        <v>0</v>
      </c>
      <c r="AB74" s="958"/>
      <c r="AC74" s="958"/>
      <c r="AD74" s="958"/>
      <c r="AE74" s="958"/>
      <c r="AF74" s="958">
        <v>0</v>
      </c>
      <c r="AG74" s="958"/>
      <c r="AH74" s="958"/>
      <c r="AI74" s="958"/>
      <c r="AJ74" s="958"/>
      <c r="AK74" s="958">
        <v>0</v>
      </c>
      <c r="AL74" s="958"/>
      <c r="AM74" s="958"/>
      <c r="AN74" s="958"/>
      <c r="AO74" s="958"/>
      <c r="AP74" s="958" t="s">
        <v>544</v>
      </c>
      <c r="AQ74" s="958"/>
      <c r="AR74" s="958"/>
      <c r="AS74" s="958"/>
      <c r="AT74" s="958"/>
      <c r="AU74" s="958" t="s">
        <v>544</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t="s">
        <v>552</v>
      </c>
      <c r="C75" s="962"/>
      <c r="D75" s="962"/>
      <c r="E75" s="962"/>
      <c r="F75" s="962"/>
      <c r="G75" s="962"/>
      <c r="H75" s="962"/>
      <c r="I75" s="962"/>
      <c r="J75" s="962"/>
      <c r="K75" s="962"/>
      <c r="L75" s="962"/>
      <c r="M75" s="962"/>
      <c r="N75" s="962"/>
      <c r="O75" s="962"/>
      <c r="P75" s="963"/>
      <c r="Q75" s="965">
        <v>54</v>
      </c>
      <c r="R75" s="966"/>
      <c r="S75" s="966"/>
      <c r="T75" s="966"/>
      <c r="U75" s="967"/>
      <c r="V75" s="968">
        <v>54</v>
      </c>
      <c r="W75" s="966"/>
      <c r="X75" s="966"/>
      <c r="Y75" s="966"/>
      <c r="Z75" s="967"/>
      <c r="AA75" s="968">
        <v>0</v>
      </c>
      <c r="AB75" s="966"/>
      <c r="AC75" s="966"/>
      <c r="AD75" s="966"/>
      <c r="AE75" s="967"/>
      <c r="AF75" s="968">
        <v>0</v>
      </c>
      <c r="AG75" s="966"/>
      <c r="AH75" s="966"/>
      <c r="AI75" s="966"/>
      <c r="AJ75" s="967"/>
      <c r="AK75" s="968" t="s">
        <v>485</v>
      </c>
      <c r="AL75" s="966"/>
      <c r="AM75" s="966"/>
      <c r="AN75" s="966"/>
      <c r="AO75" s="967"/>
      <c r="AP75" s="968" t="s">
        <v>544</v>
      </c>
      <c r="AQ75" s="966"/>
      <c r="AR75" s="966"/>
      <c r="AS75" s="966"/>
      <c r="AT75" s="967"/>
      <c r="AU75" s="968" t="s">
        <v>544</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t="s">
        <v>553</v>
      </c>
      <c r="C76" s="962"/>
      <c r="D76" s="962"/>
      <c r="E76" s="962"/>
      <c r="F76" s="962"/>
      <c r="G76" s="962"/>
      <c r="H76" s="962"/>
      <c r="I76" s="962"/>
      <c r="J76" s="962"/>
      <c r="K76" s="962"/>
      <c r="L76" s="962"/>
      <c r="M76" s="962"/>
      <c r="N76" s="962"/>
      <c r="O76" s="962"/>
      <c r="P76" s="963"/>
      <c r="Q76" s="965">
        <v>44</v>
      </c>
      <c r="R76" s="966"/>
      <c r="S76" s="966"/>
      <c r="T76" s="966"/>
      <c r="U76" s="967"/>
      <c r="V76" s="968">
        <v>30</v>
      </c>
      <c r="W76" s="966"/>
      <c r="X76" s="966"/>
      <c r="Y76" s="966"/>
      <c r="Z76" s="967"/>
      <c r="AA76" s="968">
        <v>14</v>
      </c>
      <c r="AB76" s="966"/>
      <c r="AC76" s="966"/>
      <c r="AD76" s="966"/>
      <c r="AE76" s="967"/>
      <c r="AF76" s="968">
        <v>14</v>
      </c>
      <c r="AG76" s="966"/>
      <c r="AH76" s="966"/>
      <c r="AI76" s="966"/>
      <c r="AJ76" s="967"/>
      <c r="AK76" s="968" t="s">
        <v>485</v>
      </c>
      <c r="AL76" s="966"/>
      <c r="AM76" s="966"/>
      <c r="AN76" s="966"/>
      <c r="AO76" s="967"/>
      <c r="AP76" s="968" t="s">
        <v>544</v>
      </c>
      <c r="AQ76" s="966"/>
      <c r="AR76" s="966"/>
      <c r="AS76" s="966"/>
      <c r="AT76" s="967"/>
      <c r="AU76" s="968" t="s">
        <v>544</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t="s">
        <v>554</v>
      </c>
      <c r="C77" s="962"/>
      <c r="D77" s="962"/>
      <c r="E77" s="962"/>
      <c r="F77" s="962"/>
      <c r="G77" s="962"/>
      <c r="H77" s="962"/>
      <c r="I77" s="962"/>
      <c r="J77" s="962"/>
      <c r="K77" s="962"/>
      <c r="L77" s="962"/>
      <c r="M77" s="962"/>
      <c r="N77" s="962"/>
      <c r="O77" s="962"/>
      <c r="P77" s="963"/>
      <c r="Q77" s="965">
        <v>67</v>
      </c>
      <c r="R77" s="966"/>
      <c r="S77" s="966"/>
      <c r="T77" s="966"/>
      <c r="U77" s="967"/>
      <c r="V77" s="968">
        <v>54</v>
      </c>
      <c r="W77" s="966"/>
      <c r="X77" s="966"/>
      <c r="Y77" s="966"/>
      <c r="Z77" s="967"/>
      <c r="AA77" s="968">
        <v>13</v>
      </c>
      <c r="AB77" s="966"/>
      <c r="AC77" s="966"/>
      <c r="AD77" s="966"/>
      <c r="AE77" s="967"/>
      <c r="AF77" s="968">
        <v>13</v>
      </c>
      <c r="AG77" s="966"/>
      <c r="AH77" s="966"/>
      <c r="AI77" s="966"/>
      <c r="AJ77" s="967"/>
      <c r="AK77" s="968" t="s">
        <v>485</v>
      </c>
      <c r="AL77" s="966"/>
      <c r="AM77" s="966"/>
      <c r="AN77" s="966"/>
      <c r="AO77" s="967"/>
      <c r="AP77" s="968" t="s">
        <v>544</v>
      </c>
      <c r="AQ77" s="966"/>
      <c r="AR77" s="966"/>
      <c r="AS77" s="966"/>
      <c r="AT77" s="967"/>
      <c r="AU77" s="968" t="s">
        <v>544</v>
      </c>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t="s">
        <v>555</v>
      </c>
      <c r="C78" s="962"/>
      <c r="D78" s="962"/>
      <c r="E78" s="962"/>
      <c r="F78" s="962"/>
      <c r="G78" s="962"/>
      <c r="H78" s="962"/>
      <c r="I78" s="962"/>
      <c r="J78" s="962"/>
      <c r="K78" s="962"/>
      <c r="L78" s="962"/>
      <c r="M78" s="962"/>
      <c r="N78" s="962"/>
      <c r="O78" s="962"/>
      <c r="P78" s="963"/>
      <c r="Q78" s="964">
        <v>726</v>
      </c>
      <c r="R78" s="958"/>
      <c r="S78" s="958"/>
      <c r="T78" s="958"/>
      <c r="U78" s="958"/>
      <c r="V78" s="958">
        <v>692</v>
      </c>
      <c r="W78" s="958"/>
      <c r="X78" s="958"/>
      <c r="Y78" s="958"/>
      <c r="Z78" s="958"/>
      <c r="AA78" s="958">
        <v>34</v>
      </c>
      <c r="AB78" s="958"/>
      <c r="AC78" s="958"/>
      <c r="AD78" s="958"/>
      <c r="AE78" s="958"/>
      <c r="AF78" s="958">
        <v>34</v>
      </c>
      <c r="AG78" s="958"/>
      <c r="AH78" s="958"/>
      <c r="AI78" s="958"/>
      <c r="AJ78" s="958"/>
      <c r="AK78" s="958" t="s">
        <v>485</v>
      </c>
      <c r="AL78" s="958"/>
      <c r="AM78" s="958"/>
      <c r="AN78" s="958"/>
      <c r="AO78" s="958"/>
      <c r="AP78" s="958" t="s">
        <v>544</v>
      </c>
      <c r="AQ78" s="958"/>
      <c r="AR78" s="958"/>
      <c r="AS78" s="958"/>
      <c r="AT78" s="958"/>
      <c r="AU78" s="958" t="s">
        <v>544</v>
      </c>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t="s">
        <v>556</v>
      </c>
      <c r="C79" s="962"/>
      <c r="D79" s="962"/>
      <c r="E79" s="962"/>
      <c r="F79" s="962"/>
      <c r="G79" s="962"/>
      <c r="H79" s="962"/>
      <c r="I79" s="962"/>
      <c r="J79" s="962"/>
      <c r="K79" s="962"/>
      <c r="L79" s="962"/>
      <c r="M79" s="962"/>
      <c r="N79" s="962"/>
      <c r="O79" s="962"/>
      <c r="P79" s="963"/>
      <c r="Q79" s="964">
        <v>120217</v>
      </c>
      <c r="R79" s="958"/>
      <c r="S79" s="958"/>
      <c r="T79" s="958"/>
      <c r="U79" s="958"/>
      <c r="V79" s="958">
        <v>117534</v>
      </c>
      <c r="W79" s="958"/>
      <c r="X79" s="958"/>
      <c r="Y79" s="958"/>
      <c r="Z79" s="958"/>
      <c r="AA79" s="958">
        <v>2683</v>
      </c>
      <c r="AB79" s="958"/>
      <c r="AC79" s="958"/>
      <c r="AD79" s="958"/>
      <c r="AE79" s="958"/>
      <c r="AF79" s="958">
        <v>2683</v>
      </c>
      <c r="AG79" s="958"/>
      <c r="AH79" s="958"/>
      <c r="AI79" s="958"/>
      <c r="AJ79" s="958"/>
      <c r="AK79" s="958">
        <v>452</v>
      </c>
      <c r="AL79" s="958"/>
      <c r="AM79" s="958"/>
      <c r="AN79" s="958"/>
      <c r="AO79" s="958"/>
      <c r="AP79" s="958" t="s">
        <v>544</v>
      </c>
      <c r="AQ79" s="958"/>
      <c r="AR79" s="958"/>
      <c r="AS79" s="958"/>
      <c r="AT79" s="958"/>
      <c r="AU79" s="958" t="s">
        <v>544</v>
      </c>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t="s">
        <v>557</v>
      </c>
      <c r="C80" s="962"/>
      <c r="D80" s="962"/>
      <c r="E80" s="962"/>
      <c r="F80" s="962"/>
      <c r="G80" s="962"/>
      <c r="H80" s="962"/>
      <c r="I80" s="962"/>
      <c r="J80" s="962"/>
      <c r="K80" s="962"/>
      <c r="L80" s="962"/>
      <c r="M80" s="962"/>
      <c r="N80" s="962"/>
      <c r="O80" s="962"/>
      <c r="P80" s="963"/>
      <c r="Q80" s="964">
        <v>213</v>
      </c>
      <c r="R80" s="958"/>
      <c r="S80" s="958"/>
      <c r="T80" s="958"/>
      <c r="U80" s="958"/>
      <c r="V80" s="958">
        <v>150</v>
      </c>
      <c r="W80" s="958"/>
      <c r="X80" s="958"/>
      <c r="Y80" s="958"/>
      <c r="Z80" s="958"/>
      <c r="AA80" s="958">
        <v>63</v>
      </c>
      <c r="AB80" s="958"/>
      <c r="AC80" s="958"/>
      <c r="AD80" s="958"/>
      <c r="AE80" s="958"/>
      <c r="AF80" s="958">
        <v>63</v>
      </c>
      <c r="AG80" s="958"/>
      <c r="AH80" s="958"/>
      <c r="AI80" s="958"/>
      <c r="AJ80" s="958"/>
      <c r="AK80" s="958" t="s">
        <v>485</v>
      </c>
      <c r="AL80" s="958"/>
      <c r="AM80" s="958"/>
      <c r="AN80" s="958"/>
      <c r="AO80" s="958"/>
      <c r="AP80" s="958" t="s">
        <v>544</v>
      </c>
      <c r="AQ80" s="958"/>
      <c r="AR80" s="958"/>
      <c r="AS80" s="958"/>
      <c r="AT80" s="958"/>
      <c r="AU80" s="958" t="s">
        <v>544</v>
      </c>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t="s">
        <v>558</v>
      </c>
      <c r="C81" s="962"/>
      <c r="D81" s="962"/>
      <c r="E81" s="962"/>
      <c r="F81" s="962"/>
      <c r="G81" s="962"/>
      <c r="H81" s="962"/>
      <c r="I81" s="962"/>
      <c r="J81" s="962"/>
      <c r="K81" s="962"/>
      <c r="L81" s="962"/>
      <c r="M81" s="962"/>
      <c r="N81" s="962"/>
      <c r="O81" s="962"/>
      <c r="P81" s="963"/>
      <c r="Q81" s="964">
        <v>750</v>
      </c>
      <c r="R81" s="958"/>
      <c r="S81" s="958"/>
      <c r="T81" s="958"/>
      <c r="U81" s="958"/>
      <c r="V81" s="958">
        <v>651</v>
      </c>
      <c r="W81" s="958"/>
      <c r="X81" s="958"/>
      <c r="Y81" s="958"/>
      <c r="Z81" s="958"/>
      <c r="AA81" s="958">
        <v>99</v>
      </c>
      <c r="AB81" s="958"/>
      <c r="AC81" s="958"/>
      <c r="AD81" s="958"/>
      <c r="AE81" s="958"/>
      <c r="AF81" s="958">
        <v>34</v>
      </c>
      <c r="AG81" s="958"/>
      <c r="AH81" s="958"/>
      <c r="AI81" s="958"/>
      <c r="AJ81" s="958"/>
      <c r="AK81" s="958" t="s">
        <v>485</v>
      </c>
      <c r="AL81" s="958"/>
      <c r="AM81" s="958"/>
      <c r="AN81" s="958"/>
      <c r="AO81" s="958"/>
      <c r="AP81" s="958">
        <v>572</v>
      </c>
      <c r="AQ81" s="958"/>
      <c r="AR81" s="958"/>
      <c r="AS81" s="958"/>
      <c r="AT81" s="958"/>
      <c r="AU81" s="958">
        <v>9</v>
      </c>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376</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v>4568</v>
      </c>
      <c r="AQ88" s="946"/>
      <c r="AR88" s="946"/>
      <c r="AS88" s="946"/>
      <c r="AT88" s="946"/>
      <c r="AU88" s="946">
        <v>143</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294</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294</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294</v>
      </c>
      <c r="DR109" s="883"/>
      <c r="DS109" s="883"/>
      <c r="DT109" s="883"/>
      <c r="DU109" s="884"/>
      <c r="DV109" s="885" t="s">
        <v>410</v>
      </c>
      <c r="DW109" s="883"/>
      <c r="DX109" s="883"/>
      <c r="DY109" s="883"/>
      <c r="DZ109" s="916"/>
    </row>
    <row r="110" spans="1:131" s="212" customFormat="1" ht="26.25" customHeight="1" x14ac:dyDescent="0.15">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79432</v>
      </c>
      <c r="AB110" s="876"/>
      <c r="AC110" s="876"/>
      <c r="AD110" s="876"/>
      <c r="AE110" s="877"/>
      <c r="AF110" s="878">
        <v>62031</v>
      </c>
      <c r="AG110" s="876"/>
      <c r="AH110" s="876"/>
      <c r="AI110" s="876"/>
      <c r="AJ110" s="877"/>
      <c r="AK110" s="878">
        <v>46711</v>
      </c>
      <c r="AL110" s="876"/>
      <c r="AM110" s="876"/>
      <c r="AN110" s="876"/>
      <c r="AO110" s="877"/>
      <c r="AP110" s="879">
        <v>2.9</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148344</v>
      </c>
      <c r="BR110" s="829"/>
      <c r="BS110" s="829"/>
      <c r="BT110" s="829"/>
      <c r="BU110" s="829"/>
      <c r="BV110" s="829">
        <v>209567</v>
      </c>
      <c r="BW110" s="829"/>
      <c r="BX110" s="829"/>
      <c r="BY110" s="829"/>
      <c r="BZ110" s="829"/>
      <c r="CA110" s="829">
        <v>225665</v>
      </c>
      <c r="CB110" s="829"/>
      <c r="CC110" s="829"/>
      <c r="CD110" s="829"/>
      <c r="CE110" s="829"/>
      <c r="CF110" s="853">
        <v>14</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v>21739</v>
      </c>
      <c r="BR111" s="804"/>
      <c r="BS111" s="804"/>
      <c r="BT111" s="804"/>
      <c r="BU111" s="804"/>
      <c r="BV111" s="804">
        <v>14687</v>
      </c>
      <c r="BW111" s="804"/>
      <c r="BX111" s="804"/>
      <c r="BY111" s="804"/>
      <c r="BZ111" s="804"/>
      <c r="CA111" s="804">
        <v>12610</v>
      </c>
      <c r="CB111" s="804"/>
      <c r="CC111" s="804"/>
      <c r="CD111" s="804"/>
      <c r="CE111" s="804"/>
      <c r="CF111" s="862">
        <v>0.8</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5555</v>
      </c>
      <c r="BR112" s="804"/>
      <c r="BS112" s="804"/>
      <c r="BT112" s="804"/>
      <c r="BU112" s="804"/>
      <c r="BV112" s="804">
        <v>6425</v>
      </c>
      <c r="BW112" s="804"/>
      <c r="BX112" s="804"/>
      <c r="BY112" s="804"/>
      <c r="BZ112" s="804"/>
      <c r="CA112" s="804">
        <v>6038</v>
      </c>
      <c r="CB112" s="804"/>
      <c r="CC112" s="804"/>
      <c r="CD112" s="804"/>
      <c r="CE112" s="804"/>
      <c r="CF112" s="862">
        <v>0.4</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4</v>
      </c>
      <c r="AB113" s="906"/>
      <c r="AC113" s="906"/>
      <c r="AD113" s="906"/>
      <c r="AE113" s="907"/>
      <c r="AF113" s="908">
        <v>459</v>
      </c>
      <c r="AG113" s="906"/>
      <c r="AH113" s="906"/>
      <c r="AI113" s="906"/>
      <c r="AJ113" s="907"/>
      <c r="AK113" s="908">
        <v>3064</v>
      </c>
      <c r="AL113" s="906"/>
      <c r="AM113" s="906"/>
      <c r="AN113" s="906"/>
      <c r="AO113" s="907"/>
      <c r="AP113" s="909">
        <v>0.2</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v>192576</v>
      </c>
      <c r="BR113" s="804"/>
      <c r="BS113" s="804"/>
      <c r="BT113" s="804"/>
      <c r="BU113" s="804"/>
      <c r="BV113" s="804">
        <v>182071</v>
      </c>
      <c r="BW113" s="804"/>
      <c r="BX113" s="804"/>
      <c r="BY113" s="804"/>
      <c r="BZ113" s="804"/>
      <c r="CA113" s="804">
        <v>173120</v>
      </c>
      <c r="CB113" s="804"/>
      <c r="CC113" s="804"/>
      <c r="CD113" s="804"/>
      <c r="CE113" s="804"/>
      <c r="CF113" s="862">
        <v>10.7</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26730</v>
      </c>
      <c r="AB114" s="767"/>
      <c r="AC114" s="767"/>
      <c r="AD114" s="767"/>
      <c r="AE114" s="768"/>
      <c r="AF114" s="769">
        <v>19419</v>
      </c>
      <c r="AG114" s="767"/>
      <c r="AH114" s="767"/>
      <c r="AI114" s="767"/>
      <c r="AJ114" s="768"/>
      <c r="AK114" s="769">
        <v>21715</v>
      </c>
      <c r="AL114" s="767"/>
      <c r="AM114" s="767"/>
      <c r="AN114" s="767"/>
      <c r="AO114" s="768"/>
      <c r="AP114" s="811">
        <v>1.3</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280020</v>
      </c>
      <c r="BR114" s="804"/>
      <c r="BS114" s="804"/>
      <c r="BT114" s="804"/>
      <c r="BU114" s="804"/>
      <c r="BV114" s="804">
        <v>245695</v>
      </c>
      <c r="BW114" s="804"/>
      <c r="BX114" s="804"/>
      <c r="BY114" s="804"/>
      <c r="BZ114" s="804"/>
      <c r="CA114" s="804">
        <v>232754</v>
      </c>
      <c r="CB114" s="804"/>
      <c r="CC114" s="804"/>
      <c r="CD114" s="804"/>
      <c r="CE114" s="804"/>
      <c r="CF114" s="862">
        <v>14.4</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7079</v>
      </c>
      <c r="AB115" s="906"/>
      <c r="AC115" s="906"/>
      <c r="AD115" s="906"/>
      <c r="AE115" s="907"/>
      <c r="AF115" s="908">
        <v>7053</v>
      </c>
      <c r="AG115" s="906"/>
      <c r="AH115" s="906"/>
      <c r="AI115" s="906"/>
      <c r="AJ115" s="907"/>
      <c r="AK115" s="908">
        <v>2460</v>
      </c>
      <c r="AL115" s="906"/>
      <c r="AM115" s="906"/>
      <c r="AN115" s="906"/>
      <c r="AO115" s="907"/>
      <c r="AP115" s="909">
        <v>0.2</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113245</v>
      </c>
      <c r="AB117" s="890"/>
      <c r="AC117" s="890"/>
      <c r="AD117" s="890"/>
      <c r="AE117" s="891"/>
      <c r="AF117" s="892">
        <v>88962</v>
      </c>
      <c r="AG117" s="890"/>
      <c r="AH117" s="890"/>
      <c r="AI117" s="890"/>
      <c r="AJ117" s="891"/>
      <c r="AK117" s="892">
        <v>73950</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294</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440</v>
      </c>
      <c r="BP119" s="865"/>
      <c r="BQ119" s="866">
        <v>648234</v>
      </c>
      <c r="BR119" s="832"/>
      <c r="BS119" s="832"/>
      <c r="BT119" s="832"/>
      <c r="BU119" s="832"/>
      <c r="BV119" s="832">
        <v>658445</v>
      </c>
      <c r="BW119" s="832"/>
      <c r="BX119" s="832"/>
      <c r="BY119" s="832"/>
      <c r="BZ119" s="832"/>
      <c r="CA119" s="832">
        <v>650187</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21739</v>
      </c>
      <c r="DH119" s="751"/>
      <c r="DI119" s="751"/>
      <c r="DJ119" s="751"/>
      <c r="DK119" s="752"/>
      <c r="DL119" s="753">
        <v>14687</v>
      </c>
      <c r="DM119" s="751"/>
      <c r="DN119" s="751"/>
      <c r="DO119" s="751"/>
      <c r="DP119" s="752"/>
      <c r="DQ119" s="753">
        <v>12610</v>
      </c>
      <c r="DR119" s="751"/>
      <c r="DS119" s="751"/>
      <c r="DT119" s="751"/>
      <c r="DU119" s="752"/>
      <c r="DV119" s="835">
        <v>0.8</v>
      </c>
      <c r="DW119" s="836"/>
      <c r="DX119" s="836"/>
      <c r="DY119" s="836"/>
      <c r="DZ119" s="837"/>
    </row>
    <row r="120" spans="1:130" s="212" customFormat="1" ht="26.25" customHeight="1" x14ac:dyDescent="0.15">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4326525</v>
      </c>
      <c r="BR120" s="829"/>
      <c r="BS120" s="829"/>
      <c r="BT120" s="829"/>
      <c r="BU120" s="829"/>
      <c r="BV120" s="829">
        <v>4391807</v>
      </c>
      <c r="BW120" s="829"/>
      <c r="BX120" s="829"/>
      <c r="BY120" s="829"/>
      <c r="BZ120" s="829"/>
      <c r="CA120" s="829">
        <v>4602607</v>
      </c>
      <c r="CB120" s="829"/>
      <c r="CC120" s="829"/>
      <c r="CD120" s="829"/>
      <c r="CE120" s="829"/>
      <c r="CF120" s="853">
        <v>285</v>
      </c>
      <c r="CG120" s="854"/>
      <c r="CH120" s="854"/>
      <c r="CI120" s="854"/>
      <c r="CJ120" s="854"/>
      <c r="CK120" s="855" t="s">
        <v>444</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6038</v>
      </c>
      <c r="DR120" s="829"/>
      <c r="DS120" s="829"/>
      <c r="DT120" s="829"/>
      <c r="DU120" s="829"/>
      <c r="DV120" s="830">
        <v>0.4</v>
      </c>
      <c r="DW120" s="830"/>
      <c r="DX120" s="830"/>
      <c r="DY120" s="830"/>
      <c r="DZ120" s="831"/>
    </row>
    <row r="121" spans="1:130" s="212" customFormat="1" ht="26.25" customHeight="1" x14ac:dyDescent="0.15">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t="s">
        <v>389</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12" customFormat="1" ht="26.25" customHeight="1" x14ac:dyDescent="0.15">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1483007</v>
      </c>
      <c r="BR122" s="832"/>
      <c r="BS122" s="832"/>
      <c r="BT122" s="832"/>
      <c r="BU122" s="832"/>
      <c r="BV122" s="832">
        <v>1474003</v>
      </c>
      <c r="BW122" s="832"/>
      <c r="BX122" s="832"/>
      <c r="BY122" s="832"/>
      <c r="BZ122" s="832"/>
      <c r="CA122" s="832">
        <v>1334498</v>
      </c>
      <c r="CB122" s="832"/>
      <c r="CC122" s="832"/>
      <c r="CD122" s="832"/>
      <c r="CE122" s="832"/>
      <c r="CF122" s="833">
        <v>82.6</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15">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448</v>
      </c>
      <c r="BP123" s="865"/>
      <c r="BQ123" s="819">
        <v>5809532</v>
      </c>
      <c r="BR123" s="820"/>
      <c r="BS123" s="820"/>
      <c r="BT123" s="820"/>
      <c r="BU123" s="820"/>
      <c r="BV123" s="820">
        <v>5865810</v>
      </c>
      <c r="BW123" s="820"/>
      <c r="BX123" s="820"/>
      <c r="BY123" s="820"/>
      <c r="BZ123" s="820"/>
      <c r="CA123" s="820">
        <v>5937105</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v>5555</v>
      </c>
      <c r="DH124" s="751"/>
      <c r="DI124" s="751"/>
      <c r="DJ124" s="751"/>
      <c r="DK124" s="752"/>
      <c r="DL124" s="753">
        <v>6425</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7004</v>
      </c>
      <c r="AB126" s="767"/>
      <c r="AC126" s="767"/>
      <c r="AD126" s="767"/>
      <c r="AE126" s="768"/>
      <c r="AF126" s="769">
        <v>7004</v>
      </c>
      <c r="AG126" s="767"/>
      <c r="AH126" s="767"/>
      <c r="AI126" s="767"/>
      <c r="AJ126" s="768"/>
      <c r="AK126" s="769">
        <v>2432</v>
      </c>
      <c r="AL126" s="767"/>
      <c r="AM126" s="767"/>
      <c r="AN126" s="767"/>
      <c r="AO126" s="768"/>
      <c r="AP126" s="811">
        <v>0.2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75</v>
      </c>
      <c r="AB127" s="767"/>
      <c r="AC127" s="767"/>
      <c r="AD127" s="767"/>
      <c r="AE127" s="768"/>
      <c r="AF127" s="769">
        <v>49</v>
      </c>
      <c r="AG127" s="767"/>
      <c r="AH127" s="767"/>
      <c r="AI127" s="767"/>
      <c r="AJ127" s="768"/>
      <c r="AK127" s="769">
        <v>28</v>
      </c>
      <c r="AL127" s="767"/>
      <c r="AM127" s="767"/>
      <c r="AN127" s="767"/>
      <c r="AO127" s="768"/>
      <c r="AP127" s="811">
        <v>0</v>
      </c>
      <c r="AQ127" s="812"/>
      <c r="AR127" s="812"/>
      <c r="AS127" s="812"/>
      <c r="AT127" s="813"/>
      <c r="AU127" s="214"/>
      <c r="AV127" s="214"/>
      <c r="AW127" s="214"/>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t="s">
        <v>122</v>
      </c>
      <c r="AB128" s="788"/>
      <c r="AC128" s="788"/>
      <c r="AD128" s="788"/>
      <c r="AE128" s="789"/>
      <c r="AF128" s="790" t="s">
        <v>122</v>
      </c>
      <c r="AG128" s="788"/>
      <c r="AH128" s="788"/>
      <c r="AI128" s="788"/>
      <c r="AJ128" s="789"/>
      <c r="AK128" s="790" t="s">
        <v>122</v>
      </c>
      <c r="AL128" s="788"/>
      <c r="AM128" s="788"/>
      <c r="AN128" s="788"/>
      <c r="AO128" s="789"/>
      <c r="AP128" s="791"/>
      <c r="AQ128" s="792"/>
      <c r="AR128" s="792"/>
      <c r="AS128" s="792"/>
      <c r="AT128" s="793"/>
      <c r="AU128" s="214"/>
      <c r="AV128" s="214"/>
      <c r="AW128" s="214"/>
      <c r="AX128" s="794" t="s">
        <v>462</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1657969</v>
      </c>
      <c r="AB129" s="767"/>
      <c r="AC129" s="767"/>
      <c r="AD129" s="767"/>
      <c r="AE129" s="768"/>
      <c r="AF129" s="769">
        <v>1684112</v>
      </c>
      <c r="AG129" s="767"/>
      <c r="AH129" s="767"/>
      <c r="AI129" s="767"/>
      <c r="AJ129" s="768"/>
      <c r="AK129" s="769">
        <v>1746772</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145798</v>
      </c>
      <c r="AB130" s="767"/>
      <c r="AC130" s="767"/>
      <c r="AD130" s="767"/>
      <c r="AE130" s="768"/>
      <c r="AF130" s="769">
        <v>137306</v>
      </c>
      <c r="AG130" s="767"/>
      <c r="AH130" s="767"/>
      <c r="AI130" s="767"/>
      <c r="AJ130" s="768"/>
      <c r="AK130" s="769">
        <v>131557</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-2.9</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1512171</v>
      </c>
      <c r="AB131" s="751"/>
      <c r="AC131" s="751"/>
      <c r="AD131" s="751"/>
      <c r="AE131" s="752"/>
      <c r="AF131" s="753">
        <v>1546806</v>
      </c>
      <c r="AG131" s="751"/>
      <c r="AH131" s="751"/>
      <c r="AI131" s="751"/>
      <c r="AJ131" s="752"/>
      <c r="AK131" s="753">
        <v>1615215</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-2.1527327270000001</v>
      </c>
      <c r="AB132" s="732"/>
      <c r="AC132" s="732"/>
      <c r="AD132" s="732"/>
      <c r="AE132" s="733"/>
      <c r="AF132" s="734">
        <v>-3.1254080989999999</v>
      </c>
      <c r="AG132" s="732"/>
      <c r="AH132" s="732"/>
      <c r="AI132" s="732"/>
      <c r="AJ132" s="733"/>
      <c r="AK132" s="734">
        <v>-3.5665221040000001</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-2.2000000000000002</v>
      </c>
      <c r="AB133" s="711"/>
      <c r="AC133" s="711"/>
      <c r="AD133" s="711"/>
      <c r="AE133" s="712"/>
      <c r="AF133" s="710">
        <v>-2.4</v>
      </c>
      <c r="AG133" s="711"/>
      <c r="AH133" s="711"/>
      <c r="AI133" s="711"/>
      <c r="AJ133" s="712"/>
      <c r="AK133" s="710">
        <v>-2.9</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wcalU1wJ1hrEfkWUpvPE4fa51X6mfxje4iYVOEUMuNjyhQ4D21XHOGut2K9rZXCOKlWx0DJXG6atzsGBFn/PYg==" saltValue="5VMc+v/b8KXep9+qOwgHF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474</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tXbb6zaS+qTcLreOrVnPemjumHLD+ekvvU72PfRvK03zt02yYGEcmDNLnof5j+boBUWJxyxa58TYSVlYjKJ+cg==" saltValue="QPPNwFrraQPNZSB0CU6pf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wLDqa740vrSSoZYZ+TBM0uc/QrwwcWLwnREYDRn5UApPtK4bHuU6PceJ5Xo/cChMtNU/y2jdRgsvcX0Qd5aeA==" saltValue="VwEPDCA0AzwNxlGhqN2cmQ==" spinCount="100000" sheet="1" objects="1" scenarios="1"/>
  <dataConsolidate/>
  <phoneticPr fontId="2"/>
  <printOptions horizontalCentered="1" verticalCentered="1"/>
  <pageMargins left="0" right="0" top="0" bottom="0" header="0" footer="0"/>
  <pageSetup paperSize="8" scale="6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476</v>
      </c>
      <c r="AL6" s="248"/>
      <c r="AM6" s="248"/>
      <c r="AN6" s="248"/>
    </row>
    <row r="7" spans="1:46" ht="13.5" customHeight="1" x14ac:dyDescent="0.15">
      <c r="A7" s="247"/>
      <c r="AK7" s="250"/>
      <c r="AL7" s="251"/>
      <c r="AM7" s="251"/>
      <c r="AN7" s="252"/>
      <c r="AO7" s="1105" t="s">
        <v>477</v>
      </c>
      <c r="AP7" s="253"/>
      <c r="AQ7" s="254" t="s">
        <v>478</v>
      </c>
      <c r="AR7" s="255"/>
    </row>
    <row r="8" spans="1:46" x14ac:dyDescent="0.15">
      <c r="A8" s="247"/>
      <c r="AK8" s="256"/>
      <c r="AL8" s="257"/>
      <c r="AM8" s="257"/>
      <c r="AN8" s="258"/>
      <c r="AO8" s="1106"/>
      <c r="AP8" s="259" t="s">
        <v>479</v>
      </c>
      <c r="AQ8" s="260" t="s">
        <v>480</v>
      </c>
      <c r="AR8" s="261" t="s">
        <v>481</v>
      </c>
    </row>
    <row r="9" spans="1:46" x14ac:dyDescent="0.15">
      <c r="A9" s="247"/>
      <c r="AK9" s="1117" t="s">
        <v>482</v>
      </c>
      <c r="AL9" s="1118"/>
      <c r="AM9" s="1118"/>
      <c r="AN9" s="1119"/>
      <c r="AO9" s="262">
        <v>512300</v>
      </c>
      <c r="AP9" s="262">
        <v>167528</v>
      </c>
      <c r="AQ9" s="263">
        <v>289558</v>
      </c>
      <c r="AR9" s="264">
        <v>-42.1</v>
      </c>
    </row>
    <row r="10" spans="1:46" ht="13.5" customHeight="1" x14ac:dyDescent="0.15">
      <c r="A10" s="247"/>
      <c r="AK10" s="1117" t="s">
        <v>483</v>
      </c>
      <c r="AL10" s="1118"/>
      <c r="AM10" s="1118"/>
      <c r="AN10" s="1119"/>
      <c r="AO10" s="265">
        <v>117797</v>
      </c>
      <c r="AP10" s="265">
        <v>38521</v>
      </c>
      <c r="AQ10" s="266">
        <v>31838</v>
      </c>
      <c r="AR10" s="267">
        <v>21</v>
      </c>
    </row>
    <row r="11" spans="1:46" ht="13.5" customHeight="1" x14ac:dyDescent="0.15">
      <c r="A11" s="247"/>
      <c r="AK11" s="1117" t="s">
        <v>484</v>
      </c>
      <c r="AL11" s="1118"/>
      <c r="AM11" s="1118"/>
      <c r="AN11" s="1119"/>
      <c r="AO11" s="265" t="s">
        <v>485</v>
      </c>
      <c r="AP11" s="265" t="s">
        <v>485</v>
      </c>
      <c r="AQ11" s="266">
        <v>5309</v>
      </c>
      <c r="AR11" s="267" t="s">
        <v>485</v>
      </c>
    </row>
    <row r="12" spans="1:46" ht="13.5" customHeight="1" x14ac:dyDescent="0.15">
      <c r="A12" s="247"/>
      <c r="AK12" s="1117" t="s">
        <v>486</v>
      </c>
      <c r="AL12" s="1118"/>
      <c r="AM12" s="1118"/>
      <c r="AN12" s="1119"/>
      <c r="AO12" s="265" t="s">
        <v>485</v>
      </c>
      <c r="AP12" s="265" t="s">
        <v>485</v>
      </c>
      <c r="AQ12" s="266" t="s">
        <v>485</v>
      </c>
      <c r="AR12" s="267" t="s">
        <v>485</v>
      </c>
    </row>
    <row r="13" spans="1:46" ht="13.5" customHeight="1" x14ac:dyDescent="0.15">
      <c r="A13" s="247"/>
      <c r="AK13" s="1117" t="s">
        <v>487</v>
      </c>
      <c r="AL13" s="1118"/>
      <c r="AM13" s="1118"/>
      <c r="AN13" s="1119"/>
      <c r="AO13" s="265">
        <v>22963</v>
      </c>
      <c r="AP13" s="265">
        <v>7509</v>
      </c>
      <c r="AQ13" s="266">
        <v>8195</v>
      </c>
      <c r="AR13" s="267">
        <v>-8.4</v>
      </c>
    </row>
    <row r="14" spans="1:46" ht="13.5" customHeight="1" x14ac:dyDescent="0.15">
      <c r="A14" s="247"/>
      <c r="AK14" s="1117" t="s">
        <v>488</v>
      </c>
      <c r="AL14" s="1118"/>
      <c r="AM14" s="1118"/>
      <c r="AN14" s="1119"/>
      <c r="AO14" s="265">
        <v>14725</v>
      </c>
      <c r="AP14" s="265">
        <v>4815</v>
      </c>
      <c r="AQ14" s="266">
        <v>5752</v>
      </c>
      <c r="AR14" s="267">
        <v>-16.3</v>
      </c>
    </row>
    <row r="15" spans="1:46" ht="13.5" customHeight="1" x14ac:dyDescent="0.15">
      <c r="A15" s="247"/>
      <c r="AK15" s="1120" t="s">
        <v>489</v>
      </c>
      <c r="AL15" s="1121"/>
      <c r="AM15" s="1121"/>
      <c r="AN15" s="1122"/>
      <c r="AO15" s="265">
        <v>-32009</v>
      </c>
      <c r="AP15" s="265">
        <v>-10467</v>
      </c>
      <c r="AQ15" s="266">
        <v>-17150</v>
      </c>
      <c r="AR15" s="267">
        <v>-39</v>
      </c>
    </row>
    <row r="16" spans="1:46" x14ac:dyDescent="0.15">
      <c r="A16" s="247"/>
      <c r="AK16" s="1120" t="s">
        <v>177</v>
      </c>
      <c r="AL16" s="1121"/>
      <c r="AM16" s="1121"/>
      <c r="AN16" s="1122"/>
      <c r="AO16" s="265">
        <v>635776</v>
      </c>
      <c r="AP16" s="265">
        <v>207906</v>
      </c>
      <c r="AQ16" s="266">
        <v>323504</v>
      </c>
      <c r="AR16" s="267">
        <v>-35.700000000000003</v>
      </c>
    </row>
    <row r="17" spans="1:46" x14ac:dyDescent="0.15">
      <c r="A17" s="247"/>
    </row>
    <row r="18" spans="1:46" x14ac:dyDescent="0.15">
      <c r="A18" s="247"/>
      <c r="AQ18" s="268"/>
      <c r="AR18" s="268"/>
    </row>
    <row r="19" spans="1:46" x14ac:dyDescent="0.15">
      <c r="A19" s="247"/>
      <c r="AK19" s="243" t="s">
        <v>490</v>
      </c>
    </row>
    <row r="20" spans="1:46" x14ac:dyDescent="0.15">
      <c r="A20" s="247"/>
      <c r="AK20" s="269"/>
      <c r="AL20" s="270"/>
      <c r="AM20" s="270"/>
      <c r="AN20" s="271"/>
      <c r="AO20" s="272" t="s">
        <v>491</v>
      </c>
      <c r="AP20" s="273" t="s">
        <v>492</v>
      </c>
      <c r="AQ20" s="274" t="s">
        <v>493</v>
      </c>
      <c r="AR20" s="275"/>
    </row>
    <row r="21" spans="1:46" s="248" customFormat="1" x14ac:dyDescent="0.15">
      <c r="A21" s="276"/>
      <c r="AK21" s="1123" t="s">
        <v>494</v>
      </c>
      <c r="AL21" s="1124"/>
      <c r="AM21" s="1124"/>
      <c r="AN21" s="1125"/>
      <c r="AO21" s="277">
        <v>16.02</v>
      </c>
      <c r="AP21" s="278">
        <v>26.26</v>
      </c>
      <c r="AQ21" s="279">
        <v>-10.24</v>
      </c>
      <c r="AS21" s="280"/>
      <c r="AT21" s="276"/>
    </row>
    <row r="22" spans="1:46" s="248" customFormat="1" x14ac:dyDescent="0.15">
      <c r="A22" s="276"/>
      <c r="AK22" s="1123" t="s">
        <v>495</v>
      </c>
      <c r="AL22" s="1124"/>
      <c r="AM22" s="1124"/>
      <c r="AN22" s="1125"/>
      <c r="AO22" s="281">
        <v>94.2</v>
      </c>
      <c r="AP22" s="282">
        <v>94.5</v>
      </c>
      <c r="AQ22" s="283">
        <v>-0.3</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498</v>
      </c>
      <c r="AL29" s="248"/>
      <c r="AM29" s="248"/>
      <c r="AN29" s="248"/>
      <c r="AS29" s="290"/>
    </row>
    <row r="30" spans="1:46" ht="13.5" customHeight="1" x14ac:dyDescent="0.15">
      <c r="A30" s="247"/>
      <c r="AK30" s="250"/>
      <c r="AL30" s="251"/>
      <c r="AM30" s="251"/>
      <c r="AN30" s="252"/>
      <c r="AO30" s="1105" t="s">
        <v>477</v>
      </c>
      <c r="AP30" s="253"/>
      <c r="AQ30" s="254" t="s">
        <v>478</v>
      </c>
      <c r="AR30" s="255"/>
    </row>
    <row r="31" spans="1:46" x14ac:dyDescent="0.15">
      <c r="A31" s="247"/>
      <c r="AK31" s="256"/>
      <c r="AL31" s="257"/>
      <c r="AM31" s="257"/>
      <c r="AN31" s="258"/>
      <c r="AO31" s="1106"/>
      <c r="AP31" s="259" t="s">
        <v>479</v>
      </c>
      <c r="AQ31" s="260" t="s">
        <v>480</v>
      </c>
      <c r="AR31" s="261" t="s">
        <v>481</v>
      </c>
    </row>
    <row r="32" spans="1:46" ht="27" customHeight="1" x14ac:dyDescent="0.15">
      <c r="A32" s="247"/>
      <c r="AK32" s="1107" t="s">
        <v>499</v>
      </c>
      <c r="AL32" s="1108"/>
      <c r="AM32" s="1108"/>
      <c r="AN32" s="1109"/>
      <c r="AO32" s="291">
        <v>46711</v>
      </c>
      <c r="AP32" s="291">
        <v>15275</v>
      </c>
      <c r="AQ32" s="292">
        <v>167749</v>
      </c>
      <c r="AR32" s="293">
        <v>-90.9</v>
      </c>
    </row>
    <row r="33" spans="1:46" ht="13.5" customHeight="1" x14ac:dyDescent="0.15">
      <c r="A33" s="247"/>
      <c r="AK33" s="1107" t="s">
        <v>500</v>
      </c>
      <c r="AL33" s="1108"/>
      <c r="AM33" s="1108"/>
      <c r="AN33" s="1109"/>
      <c r="AO33" s="291" t="s">
        <v>485</v>
      </c>
      <c r="AP33" s="291" t="s">
        <v>485</v>
      </c>
      <c r="AQ33" s="292" t="s">
        <v>485</v>
      </c>
      <c r="AR33" s="293" t="s">
        <v>485</v>
      </c>
    </row>
    <row r="34" spans="1:46" ht="27" customHeight="1" x14ac:dyDescent="0.15">
      <c r="A34" s="247"/>
      <c r="AK34" s="1107" t="s">
        <v>501</v>
      </c>
      <c r="AL34" s="1108"/>
      <c r="AM34" s="1108"/>
      <c r="AN34" s="1109"/>
      <c r="AO34" s="291" t="s">
        <v>485</v>
      </c>
      <c r="AP34" s="291" t="s">
        <v>485</v>
      </c>
      <c r="AQ34" s="292" t="s">
        <v>485</v>
      </c>
      <c r="AR34" s="293" t="s">
        <v>485</v>
      </c>
    </row>
    <row r="35" spans="1:46" ht="27" customHeight="1" x14ac:dyDescent="0.15">
      <c r="A35" s="247"/>
      <c r="AK35" s="1107" t="s">
        <v>502</v>
      </c>
      <c r="AL35" s="1108"/>
      <c r="AM35" s="1108"/>
      <c r="AN35" s="1109"/>
      <c r="AO35" s="291">
        <v>3064</v>
      </c>
      <c r="AP35" s="291">
        <v>1002</v>
      </c>
      <c r="AQ35" s="292">
        <v>32778</v>
      </c>
      <c r="AR35" s="293">
        <v>-96.9</v>
      </c>
    </row>
    <row r="36" spans="1:46" ht="27" customHeight="1" x14ac:dyDescent="0.15">
      <c r="A36" s="247"/>
      <c r="AK36" s="1107" t="s">
        <v>503</v>
      </c>
      <c r="AL36" s="1108"/>
      <c r="AM36" s="1108"/>
      <c r="AN36" s="1109"/>
      <c r="AO36" s="291">
        <v>21715</v>
      </c>
      <c r="AP36" s="291">
        <v>7101</v>
      </c>
      <c r="AQ36" s="292">
        <v>4535</v>
      </c>
      <c r="AR36" s="293">
        <v>56.6</v>
      </c>
    </row>
    <row r="37" spans="1:46" ht="13.5" customHeight="1" x14ac:dyDescent="0.15">
      <c r="A37" s="247"/>
      <c r="AK37" s="1107" t="s">
        <v>504</v>
      </c>
      <c r="AL37" s="1108"/>
      <c r="AM37" s="1108"/>
      <c r="AN37" s="1109"/>
      <c r="AO37" s="291">
        <v>2460</v>
      </c>
      <c r="AP37" s="291">
        <v>804</v>
      </c>
      <c r="AQ37" s="292">
        <v>1146</v>
      </c>
      <c r="AR37" s="293">
        <v>-29.8</v>
      </c>
    </row>
    <row r="38" spans="1:46" ht="27" customHeight="1" x14ac:dyDescent="0.15">
      <c r="A38" s="247"/>
      <c r="AK38" s="1110" t="s">
        <v>505</v>
      </c>
      <c r="AL38" s="1111"/>
      <c r="AM38" s="1111"/>
      <c r="AN38" s="1112"/>
      <c r="AO38" s="294" t="s">
        <v>485</v>
      </c>
      <c r="AP38" s="294" t="s">
        <v>485</v>
      </c>
      <c r="AQ38" s="295">
        <v>37</v>
      </c>
      <c r="AR38" s="283" t="s">
        <v>485</v>
      </c>
      <c r="AS38" s="290"/>
    </row>
    <row r="39" spans="1:46" x14ac:dyDescent="0.15">
      <c r="A39" s="247"/>
      <c r="AK39" s="1110" t="s">
        <v>506</v>
      </c>
      <c r="AL39" s="1111"/>
      <c r="AM39" s="1111"/>
      <c r="AN39" s="1112"/>
      <c r="AO39" s="291" t="s">
        <v>485</v>
      </c>
      <c r="AP39" s="291" t="s">
        <v>485</v>
      </c>
      <c r="AQ39" s="292">
        <v>-7395</v>
      </c>
      <c r="AR39" s="293" t="s">
        <v>485</v>
      </c>
      <c r="AS39" s="290"/>
    </row>
    <row r="40" spans="1:46" ht="27" customHeight="1" x14ac:dyDescent="0.15">
      <c r="A40" s="247"/>
      <c r="AK40" s="1107" t="s">
        <v>507</v>
      </c>
      <c r="AL40" s="1108"/>
      <c r="AM40" s="1108"/>
      <c r="AN40" s="1109"/>
      <c r="AO40" s="291">
        <v>-131557</v>
      </c>
      <c r="AP40" s="291">
        <v>-43021</v>
      </c>
      <c r="AQ40" s="292">
        <v>-144519</v>
      </c>
      <c r="AR40" s="293">
        <v>-70.2</v>
      </c>
      <c r="AS40" s="290"/>
    </row>
    <row r="41" spans="1:46" x14ac:dyDescent="0.15">
      <c r="A41" s="247"/>
      <c r="AK41" s="1113" t="s">
        <v>287</v>
      </c>
      <c r="AL41" s="1114"/>
      <c r="AM41" s="1114"/>
      <c r="AN41" s="1115"/>
      <c r="AO41" s="291">
        <v>-57607</v>
      </c>
      <c r="AP41" s="291">
        <v>-18838</v>
      </c>
      <c r="AQ41" s="292">
        <v>54333</v>
      </c>
      <c r="AR41" s="293">
        <v>-134.69999999999999</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508</v>
      </c>
    </row>
    <row r="48" spans="1:46" x14ac:dyDescent="0.15">
      <c r="A48" s="247"/>
      <c r="AK48" s="301" t="s">
        <v>509</v>
      </c>
      <c r="AL48" s="301"/>
      <c r="AM48" s="301"/>
      <c r="AN48" s="301"/>
      <c r="AO48" s="301"/>
      <c r="AP48" s="301"/>
      <c r="AQ48" s="302"/>
      <c r="AR48" s="301"/>
    </row>
    <row r="49" spans="1:44" ht="13.5" customHeight="1" x14ac:dyDescent="0.15">
      <c r="A49" s="247"/>
      <c r="AK49" s="303"/>
      <c r="AL49" s="304"/>
      <c r="AM49" s="1100" t="s">
        <v>477</v>
      </c>
      <c r="AN49" s="1102" t="s">
        <v>510</v>
      </c>
      <c r="AO49" s="1103"/>
      <c r="AP49" s="1103"/>
      <c r="AQ49" s="1103"/>
      <c r="AR49" s="1104"/>
    </row>
    <row r="50" spans="1:44" x14ac:dyDescent="0.15">
      <c r="A50" s="247"/>
      <c r="AK50" s="305"/>
      <c r="AL50" s="306"/>
      <c r="AM50" s="1101"/>
      <c r="AN50" s="307" t="s">
        <v>511</v>
      </c>
      <c r="AO50" s="308" t="s">
        <v>512</v>
      </c>
      <c r="AP50" s="309" t="s">
        <v>513</v>
      </c>
      <c r="AQ50" s="310" t="s">
        <v>514</v>
      </c>
      <c r="AR50" s="311" t="s">
        <v>515</v>
      </c>
    </row>
    <row r="51" spans="1:44" x14ac:dyDescent="0.15">
      <c r="A51" s="247"/>
      <c r="AK51" s="303" t="s">
        <v>516</v>
      </c>
      <c r="AL51" s="304"/>
      <c r="AM51" s="312">
        <v>284222</v>
      </c>
      <c r="AN51" s="313">
        <v>90603</v>
      </c>
      <c r="AO51" s="314">
        <v>2.4</v>
      </c>
      <c r="AP51" s="315">
        <v>263613</v>
      </c>
      <c r="AQ51" s="316">
        <v>-0.2</v>
      </c>
      <c r="AR51" s="317">
        <v>2.6</v>
      </c>
    </row>
    <row r="52" spans="1:44" x14ac:dyDescent="0.15">
      <c r="A52" s="247"/>
      <c r="AK52" s="318"/>
      <c r="AL52" s="319" t="s">
        <v>517</v>
      </c>
      <c r="AM52" s="320">
        <v>222249</v>
      </c>
      <c r="AN52" s="321">
        <v>70848</v>
      </c>
      <c r="AO52" s="322">
        <v>-9.5</v>
      </c>
      <c r="AP52" s="323">
        <v>128823</v>
      </c>
      <c r="AQ52" s="324">
        <v>-3.8</v>
      </c>
      <c r="AR52" s="325">
        <v>-5.7</v>
      </c>
    </row>
    <row r="53" spans="1:44" x14ac:dyDescent="0.15">
      <c r="A53" s="247"/>
      <c r="AK53" s="303" t="s">
        <v>518</v>
      </c>
      <c r="AL53" s="304"/>
      <c r="AM53" s="312">
        <v>216780</v>
      </c>
      <c r="AN53" s="313">
        <v>69325</v>
      </c>
      <c r="AO53" s="314">
        <v>-23.5</v>
      </c>
      <c r="AP53" s="315">
        <v>362690</v>
      </c>
      <c r="AQ53" s="316">
        <v>37.6</v>
      </c>
      <c r="AR53" s="317">
        <v>-61.1</v>
      </c>
    </row>
    <row r="54" spans="1:44" x14ac:dyDescent="0.15">
      <c r="A54" s="247"/>
      <c r="AK54" s="318"/>
      <c r="AL54" s="319" t="s">
        <v>517</v>
      </c>
      <c r="AM54" s="320">
        <v>168640</v>
      </c>
      <c r="AN54" s="321">
        <v>53930</v>
      </c>
      <c r="AO54" s="322">
        <v>-23.9</v>
      </c>
      <c r="AP54" s="323">
        <v>172580</v>
      </c>
      <c r="AQ54" s="324">
        <v>34</v>
      </c>
      <c r="AR54" s="325">
        <v>-57.9</v>
      </c>
    </row>
    <row r="55" spans="1:44" x14ac:dyDescent="0.15">
      <c r="A55" s="247"/>
      <c r="AK55" s="303" t="s">
        <v>519</v>
      </c>
      <c r="AL55" s="304"/>
      <c r="AM55" s="312">
        <v>148393</v>
      </c>
      <c r="AN55" s="313">
        <v>47547</v>
      </c>
      <c r="AO55" s="314">
        <v>-31.4</v>
      </c>
      <c r="AP55" s="315">
        <v>296093</v>
      </c>
      <c r="AQ55" s="316">
        <v>-18.399999999999999</v>
      </c>
      <c r="AR55" s="317">
        <v>-13</v>
      </c>
    </row>
    <row r="56" spans="1:44" x14ac:dyDescent="0.15">
      <c r="A56" s="247"/>
      <c r="AK56" s="318"/>
      <c r="AL56" s="319" t="s">
        <v>517</v>
      </c>
      <c r="AM56" s="320">
        <v>138657</v>
      </c>
      <c r="AN56" s="321">
        <v>44427</v>
      </c>
      <c r="AO56" s="322">
        <v>-17.600000000000001</v>
      </c>
      <c r="AP56" s="323">
        <v>140545</v>
      </c>
      <c r="AQ56" s="324">
        <v>-18.600000000000001</v>
      </c>
      <c r="AR56" s="325">
        <v>1</v>
      </c>
    </row>
    <row r="57" spans="1:44" x14ac:dyDescent="0.15">
      <c r="A57" s="247"/>
      <c r="AK57" s="303" t="s">
        <v>520</v>
      </c>
      <c r="AL57" s="304"/>
      <c r="AM57" s="312">
        <v>356067</v>
      </c>
      <c r="AN57" s="313">
        <v>115644</v>
      </c>
      <c r="AO57" s="314">
        <v>143.19999999999999</v>
      </c>
      <c r="AP57" s="315">
        <v>308655</v>
      </c>
      <c r="AQ57" s="316">
        <v>4.2</v>
      </c>
      <c r="AR57" s="317">
        <v>139</v>
      </c>
    </row>
    <row r="58" spans="1:44" x14ac:dyDescent="0.15">
      <c r="A58" s="247"/>
      <c r="AK58" s="318"/>
      <c r="AL58" s="319" t="s">
        <v>517</v>
      </c>
      <c r="AM58" s="320">
        <v>297041</v>
      </c>
      <c r="AN58" s="321">
        <v>96473</v>
      </c>
      <c r="AO58" s="322">
        <v>117.1</v>
      </c>
      <c r="AP58" s="323">
        <v>169887</v>
      </c>
      <c r="AQ58" s="324">
        <v>20.9</v>
      </c>
      <c r="AR58" s="325">
        <v>96.2</v>
      </c>
    </row>
    <row r="59" spans="1:44" x14ac:dyDescent="0.15">
      <c r="A59" s="247"/>
      <c r="AK59" s="303" t="s">
        <v>521</v>
      </c>
      <c r="AL59" s="304"/>
      <c r="AM59" s="312">
        <v>312631</v>
      </c>
      <c r="AN59" s="313">
        <v>102234</v>
      </c>
      <c r="AO59" s="314">
        <v>-11.6</v>
      </c>
      <c r="AP59" s="315">
        <v>325476</v>
      </c>
      <c r="AQ59" s="316">
        <v>5.4</v>
      </c>
      <c r="AR59" s="317">
        <v>-17</v>
      </c>
    </row>
    <row r="60" spans="1:44" x14ac:dyDescent="0.15">
      <c r="A60" s="247"/>
      <c r="AK60" s="318"/>
      <c r="AL60" s="319" t="s">
        <v>517</v>
      </c>
      <c r="AM60" s="320">
        <v>273419</v>
      </c>
      <c r="AN60" s="321">
        <v>89411</v>
      </c>
      <c r="AO60" s="322">
        <v>-7.3</v>
      </c>
      <c r="AP60" s="323">
        <v>190204</v>
      </c>
      <c r="AQ60" s="324">
        <v>12</v>
      </c>
      <c r="AR60" s="325">
        <v>-19.3</v>
      </c>
    </row>
    <row r="61" spans="1:44" x14ac:dyDescent="0.15">
      <c r="A61" s="247"/>
      <c r="AK61" s="303" t="s">
        <v>522</v>
      </c>
      <c r="AL61" s="326"/>
      <c r="AM61" s="312">
        <v>263619</v>
      </c>
      <c r="AN61" s="313">
        <v>85071</v>
      </c>
      <c r="AO61" s="314">
        <v>15.8</v>
      </c>
      <c r="AP61" s="315">
        <v>311305</v>
      </c>
      <c r="AQ61" s="327">
        <v>5.7</v>
      </c>
      <c r="AR61" s="317">
        <v>10.1</v>
      </c>
    </row>
    <row r="62" spans="1:44" x14ac:dyDescent="0.15">
      <c r="A62" s="247"/>
      <c r="AK62" s="318"/>
      <c r="AL62" s="319" t="s">
        <v>517</v>
      </c>
      <c r="AM62" s="320">
        <v>220001</v>
      </c>
      <c r="AN62" s="321">
        <v>71018</v>
      </c>
      <c r="AO62" s="322">
        <v>11.8</v>
      </c>
      <c r="AP62" s="323">
        <v>160408</v>
      </c>
      <c r="AQ62" s="324">
        <v>8.9</v>
      </c>
      <c r="AR62" s="325">
        <v>2.9</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EcXGcVG1XCU4ZjeFXpvfNRk0I6eEmum7lobVPKS48TH2wakue04JVzlorivOicGE8utGFC73iCExywaSTVZJzg==" saltValue="tgiSbFmerXotfoo5lzjT+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474</v>
      </c>
    </row>
    <row r="121" spans="125:125" ht="13.5" hidden="1" customHeight="1" x14ac:dyDescent="0.15">
      <c r="DU121" s="241"/>
    </row>
  </sheetData>
  <sheetProtection algorithmName="SHA-512" hashValue="dbSbEgSHC1pxS7H9KLJgYh1j61QnBuKm+WkTU6CwxUAiLBB6MtEyQ9y4NhIwNFEL33hVn34ch2ldCVIKl4b93g==" saltValue="YDlHB/gPtm+om+MEW9XpUw=="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474</v>
      </c>
    </row>
  </sheetData>
  <sheetProtection algorithmName="SHA-512" hashValue="/Sp1MkDh2NBwkYAQseIzhVP+Ft3mjsaaZUP9tMmlTYhnThFHof4F7B6zNCRYI3/cJPTL1RGbxnNx0hq4AP2QRA==" saltValue="YNslI3+01a0JkFjgh9ZcuQ=="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26" t="s">
        <v>3</v>
      </c>
      <c r="D47" s="1126"/>
      <c r="E47" s="1127"/>
      <c r="F47" s="11">
        <v>77.77</v>
      </c>
      <c r="G47" s="12">
        <v>70.19</v>
      </c>
      <c r="H47" s="12">
        <v>71.77</v>
      </c>
      <c r="I47" s="12">
        <v>70.680000000000007</v>
      </c>
      <c r="J47" s="13">
        <v>68.150000000000006</v>
      </c>
    </row>
    <row r="48" spans="2:10" ht="57.75" customHeight="1" x14ac:dyDescent="0.15">
      <c r="B48" s="14"/>
      <c r="C48" s="1128" t="s">
        <v>4</v>
      </c>
      <c r="D48" s="1128"/>
      <c r="E48" s="1129"/>
      <c r="F48" s="15">
        <v>13</v>
      </c>
      <c r="G48" s="16">
        <v>7.7</v>
      </c>
      <c r="H48" s="16">
        <v>9.8699999999999992</v>
      </c>
      <c r="I48" s="16">
        <v>19.96</v>
      </c>
      <c r="J48" s="17">
        <v>21.64</v>
      </c>
    </row>
    <row r="49" spans="2:10" ht="57.75" customHeight="1" thickBot="1" x14ac:dyDescent="0.2">
      <c r="B49" s="18"/>
      <c r="C49" s="1130" t="s">
        <v>5</v>
      </c>
      <c r="D49" s="1130"/>
      <c r="E49" s="1131"/>
      <c r="F49" s="19" t="s">
        <v>529</v>
      </c>
      <c r="G49" s="20" t="s">
        <v>530</v>
      </c>
      <c r="H49" s="20">
        <v>2.02</v>
      </c>
      <c r="I49" s="20">
        <v>10.28</v>
      </c>
      <c r="J49" s="21">
        <v>2.4</v>
      </c>
    </row>
    <row r="50" spans="2:10" x14ac:dyDescent="0.15"/>
  </sheetData>
  <sheetProtection algorithmName="SHA-512" hashValue="bSYFXDtzkGyyndGkiZysmLMPnoe+JeFA+vufRm2jpXBCR33JL31Pe+J5rStdWTZaXTImYnl+dmaD9Pr44cralQ==" saltValue="yu0YXell1lzP3DBbAlL19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soumu10</cp:lastModifiedBy>
  <cp:lastPrinted>2026-03-08T23:59:40Z</cp:lastPrinted>
  <dcterms:created xsi:type="dcterms:W3CDTF">2026-02-26T09:44:27Z</dcterms:created>
  <dcterms:modified xsi:type="dcterms:W3CDTF">2026-03-31T06:50:16Z</dcterms:modified>
  <cp:category/>
</cp:coreProperties>
</file>